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MAYO 2024\PRESUPESTO\"/>
    </mc:Choice>
  </mc:AlternateContent>
  <bookViews>
    <workbookView xWindow="-120" yWindow="-120" windowWidth="20730" windowHeight="11040" tabRatio="593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122" i="2" l="1"/>
  <c r="M14" i="2"/>
  <c r="L14" i="2"/>
  <c r="N14" i="2"/>
  <c r="H14" i="2"/>
  <c r="K14" i="2"/>
  <c r="E14" i="2"/>
  <c r="L122" i="2" l="1"/>
  <c r="N122" i="2"/>
  <c r="H122" i="2"/>
  <c r="K122" i="2"/>
  <c r="E122" i="2"/>
  <c r="M109" i="2"/>
  <c r="L109" i="2"/>
  <c r="N109" i="2"/>
  <c r="H109" i="2"/>
  <c r="K109" i="2"/>
  <c r="E109" i="2"/>
  <c r="M91" i="2"/>
  <c r="L91" i="2"/>
  <c r="N91" i="2"/>
  <c r="H91" i="2"/>
  <c r="K91" i="2" s="1"/>
  <c r="E91" i="2"/>
  <c r="H65" i="2"/>
  <c r="H22" i="2"/>
  <c r="J125" i="2" l="1"/>
  <c r="N116" i="2"/>
  <c r="M116" i="2"/>
  <c r="L116" i="2"/>
  <c r="K116" i="2"/>
  <c r="H116" i="2"/>
  <c r="E116" i="2"/>
  <c r="N89" i="2"/>
  <c r="M89" i="2"/>
  <c r="M34" i="2"/>
  <c r="L34" i="2"/>
  <c r="N34" i="2"/>
  <c r="H34" i="2"/>
  <c r="K34" i="2" s="1"/>
  <c r="E34" i="2"/>
  <c r="N3" i="2" l="1"/>
  <c r="N4" i="2"/>
  <c r="N5" i="2"/>
  <c r="N6" i="2"/>
  <c r="N7" i="2"/>
  <c r="N8" i="2"/>
  <c r="N9" i="2"/>
  <c r="N10" i="2"/>
  <c r="N11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10" i="2"/>
  <c r="N111" i="2"/>
  <c r="N112" i="2"/>
  <c r="N113" i="2"/>
  <c r="N114" i="2"/>
  <c r="N115" i="2"/>
  <c r="N117" i="2"/>
  <c r="N118" i="2"/>
  <c r="N119" i="2"/>
  <c r="N120" i="2"/>
  <c r="N121" i="2"/>
  <c r="N123" i="2"/>
  <c r="N124" i="2"/>
  <c r="N2" i="2"/>
  <c r="M3" i="2"/>
  <c r="M4" i="2"/>
  <c r="M5" i="2"/>
  <c r="M6" i="2"/>
  <c r="M7" i="2"/>
  <c r="M8" i="2"/>
  <c r="M9" i="2"/>
  <c r="M10" i="2"/>
  <c r="M11" i="2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90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10" i="2"/>
  <c r="M111" i="2"/>
  <c r="M112" i="2"/>
  <c r="M113" i="2"/>
  <c r="M114" i="2"/>
  <c r="M115" i="2"/>
  <c r="M117" i="2"/>
  <c r="M118" i="2"/>
  <c r="M119" i="2"/>
  <c r="M120" i="2"/>
  <c r="M121" i="2"/>
  <c r="M123" i="2"/>
  <c r="M124" i="2"/>
  <c r="M2" i="2"/>
  <c r="L3" i="2"/>
  <c r="L4" i="2"/>
  <c r="L5" i="2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10" i="2"/>
  <c r="L111" i="2"/>
  <c r="L112" i="2"/>
  <c r="L113" i="2"/>
  <c r="L114" i="2"/>
  <c r="L115" i="2"/>
  <c r="L117" i="2"/>
  <c r="L118" i="2"/>
  <c r="L119" i="2"/>
  <c r="L120" i="2"/>
  <c r="L121" i="2"/>
  <c r="L123" i="2"/>
  <c r="L124" i="2"/>
  <c r="L2" i="2"/>
  <c r="H2" i="2"/>
  <c r="K2" i="2" s="1"/>
  <c r="F125" i="2"/>
  <c r="G125" i="2"/>
  <c r="D125" i="2"/>
  <c r="E121" i="2"/>
  <c r="H121" i="2"/>
  <c r="K121" i="2" s="1"/>
  <c r="E19" i="2"/>
  <c r="H3" i="2" l="1"/>
  <c r="K3" i="2" s="1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K22" i="2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3" i="2"/>
  <c r="K33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K64" i="2" s="1"/>
  <c r="K65" i="2"/>
  <c r="H66" i="2"/>
  <c r="K66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10" i="2"/>
  <c r="K110" i="2" s="1"/>
  <c r="H111" i="2"/>
  <c r="K111" i="2" s="1"/>
  <c r="H112" i="2"/>
  <c r="K112" i="2" s="1"/>
  <c r="H113" i="2"/>
  <c r="K113" i="2" s="1"/>
  <c r="H114" i="2"/>
  <c r="K114" i="2" s="1"/>
  <c r="H115" i="2"/>
  <c r="K115" i="2" s="1"/>
  <c r="H117" i="2"/>
  <c r="K117" i="2" s="1"/>
  <c r="H118" i="2"/>
  <c r="K118" i="2" s="1"/>
  <c r="H119" i="2"/>
  <c r="K119" i="2" s="1"/>
  <c r="H120" i="2"/>
  <c r="K120" i="2" s="1"/>
  <c r="H123" i="2"/>
  <c r="K123" i="2" s="1"/>
  <c r="H124" i="2"/>
  <c r="K124" i="2" s="1"/>
  <c r="E3" i="2"/>
  <c r="E4" i="2"/>
  <c r="E5" i="2"/>
  <c r="E6" i="2"/>
  <c r="E7" i="2"/>
  <c r="E8" i="2"/>
  <c r="E9" i="2"/>
  <c r="E10" i="2"/>
  <c r="E11" i="2"/>
  <c r="E12" i="2"/>
  <c r="E13" i="2"/>
  <c r="E15" i="2"/>
  <c r="E16" i="2"/>
  <c r="E17" i="2"/>
  <c r="E18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10" i="2"/>
  <c r="E111" i="2"/>
  <c r="E112" i="2"/>
  <c r="E113" i="2"/>
  <c r="E114" i="2"/>
  <c r="E115" i="2"/>
  <c r="E117" i="2"/>
  <c r="E118" i="2"/>
  <c r="E119" i="2"/>
  <c r="E120" i="2"/>
  <c r="E123" i="2"/>
  <c r="E124" i="2"/>
  <c r="E2" i="2"/>
  <c r="E125" i="2" l="1"/>
  <c r="K125" i="2"/>
  <c r="H125" i="2"/>
  <c r="I125" i="2" l="1"/>
  <c r="N125" i="2" s="1"/>
  <c r="M125" i="2" l="1"/>
  <c r="L125" i="2"/>
</calcChain>
</file>

<file path=xl/sharedStrings.xml><?xml version="1.0" encoding="utf-8"?>
<sst xmlns="http://schemas.openxmlformats.org/spreadsheetml/2006/main" count="308" uniqueCount="165">
  <si>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</si>
  <si>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</si>
  <si>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</si>
  <si>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</si>
  <si>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</si>
  <si>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</si>
  <si>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</si>
  <si>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</si>
  <si>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</si>
  <si>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</si>
  <si>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</si>
  <si>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</si>
  <si>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</si>
  <si>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</si>
  <si>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</si>
  <si>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</si>
  <si>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</si>
  <si>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</si>
  <si>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</si>
  <si>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</si>
  <si>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</si>
  <si>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</si>
  <si>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</si>
  <si>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</si>
  <si>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</si>
  <si>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</si>
  <si>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</si>
  <si>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</si>
  <si>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</si>
  <si>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</si>
  <si>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</si>
  <si>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</si>
  <si>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</si>
  <si>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</si>
  <si>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</si>
  <si>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</si>
  <si>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</si>
  <si>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</si>
  <si>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</si>
  <si>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</si>
  <si>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</si>
  <si>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</si>
  <si>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</si>
  <si>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</si>
  <si>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</si>
  <si>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</si>
  <si>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</si>
  <si>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</si>
  <si>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</si>
  <si>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</si>
  <si>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</si>
  <si>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</si>
  <si>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</si>
  <si>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</si>
  <si>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</si>
  <si>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</si>
  <si>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</si>
  <si>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</si>
  <si>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</si>
  <si>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</si>
  <si>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</si>
  <si>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</si>
  <si>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</si>
  <si>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</si>
  <si>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</si>
  <si>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</si>
  <si>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</si>
  <si>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</si>
  <si>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</si>
  <si>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</si>
  <si>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</si>
  <si>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</si>
  <si>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</si>
  <si>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</si>
  <si>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</si>
  <si>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</si>
  <si>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</si>
  <si>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</si>
  <si>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</si>
  <si>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</si>
  <si>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</si>
  <si>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</si>
  <si>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</si>
  <si>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</si>
  <si>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</si>
  <si>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</si>
  <si>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</si>
  <si>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</si>
  <si>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</si>
  <si>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</si>
  <si>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</si>
  <si>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</si>
  <si>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</si>
  <si>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</si>
  <si>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</si>
  <si>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</si>
  <si>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</si>
  <si>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</si>
  <si>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</si>
  <si>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</si>
  <si>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</si>
  <si>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</si>
  <si>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</si>
  <si>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</si>
  <si>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</si>
  <si>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</si>
  <si>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</si>
  <si>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</si>
  <si>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</si>
  <si>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</si>
  <si>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</si>
  <si>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</si>
  <si>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</si>
  <si>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</si>
  <si>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</si>
  <si>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</si>
  <si>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</si>
  <si>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</si>
  <si>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</si>
  <si>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</si>
  <si>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</si>
  <si>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</si>
  <si>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</si>
  <si>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</si>
  <si>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</si>
  <si>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</si>
  <si>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</si>
  <si>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</si>
  <si>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</si>
  <si>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</si>
  <si>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</si>
  <si>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</si>
  <si>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</si>
  <si>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</si>
  <si>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</si>
  <si>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</si>
  <si>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</si>
  <si>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</si>
  <si>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</si>
  <si>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</si>
  <si>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</si>
  <si>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</si>
  <si>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</si>
  <si>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</si>
  <si>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</si>
  <si>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</si>
  <si>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</si>
  <si>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</si>
  <si>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</si>
  <si>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</si>
  <si>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</si>
  <si>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</si>
  <si>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</si>
  <si>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</si>
  <si>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</si>
  <si>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</si>
  <si>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</si>
  <si>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</si>
  <si>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</si>
  <si>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</si>
  <si>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</si>
  <si>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</si>
  <si>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</si>
  <si>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Mobiliarios (no depreciables)</t>
  </si>
  <si>
    <t>Compensación por deshaucio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</si>
</sst>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8"/>
  <sheetViews>
    <sheetView topLeftCell="A17" workbookViewId="0">
      <selection activeCell="J126" sqref="J126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527.29999999998836</v>
      </c>
      <c r="F2" s="29">
        <v>440414.3</v>
      </c>
      <c r="G2" s="29">
        <v>187409.52</v>
      </c>
      <c r="H2" s="29">
        <f>+G2</f>
        <v>187409.52</v>
      </c>
      <c r="I2" s="30">
        <v>187409.52</v>
      </c>
      <c r="J2" s="29">
        <v>179760.82</v>
      </c>
      <c r="K2" s="30">
        <f>+F2-H2</f>
        <v>253004.78</v>
      </c>
      <c r="L2" s="30">
        <f>+F2-I2</f>
        <v>253004.78</v>
      </c>
      <c r="M2" s="30">
        <f>+I2-J2</f>
        <v>7648.6999999999825</v>
      </c>
      <c r="N2" s="24">
        <f>I2/F2*100</f>
        <v>42.553005204417751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61" si="0">+F3-D3</f>
        <v>0</v>
      </c>
      <c r="F3" s="29">
        <v>271370.88</v>
      </c>
      <c r="G3" s="29">
        <v>107054.2</v>
      </c>
      <c r="H3" s="29">
        <f t="shared" ref="H3:H61" si="1">+G3</f>
        <v>107054.2</v>
      </c>
      <c r="I3" s="30">
        <v>107054.2</v>
      </c>
      <c r="J3" s="29">
        <v>101921.84</v>
      </c>
      <c r="K3" s="30">
        <f t="shared" ref="K3:K68" si="2">+F3-H3</f>
        <v>164316.68</v>
      </c>
      <c r="L3" s="30">
        <f t="shared" ref="L3:L68" si="3">+F3-I3</f>
        <v>164316.68</v>
      </c>
      <c r="M3" s="30">
        <f t="shared" ref="M3:M68" si="4">+I3-J3</f>
        <v>5132.3600000000006</v>
      </c>
      <c r="N3" s="24">
        <f t="shared" ref="N3:N68" si="5">I3/F3*100</f>
        <v>39.449405920045656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654.97000000000116</v>
      </c>
      <c r="F4" s="31">
        <v>73331.38</v>
      </c>
      <c r="G4" s="29">
        <v>3407.28</v>
      </c>
      <c r="H4" s="29">
        <f t="shared" si="1"/>
        <v>3407.28</v>
      </c>
      <c r="I4" s="30">
        <v>3407.28</v>
      </c>
      <c r="J4" s="31">
        <v>3407.28</v>
      </c>
      <c r="K4" s="30">
        <f t="shared" si="2"/>
        <v>69924.100000000006</v>
      </c>
      <c r="L4" s="30">
        <f t="shared" si="3"/>
        <v>69924.100000000006</v>
      </c>
      <c r="M4" s="30">
        <f t="shared" si="4"/>
        <v>0</v>
      </c>
      <c r="N4" s="24">
        <f t="shared" si="5"/>
        <v>4.6464146726817361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658.06000000000495</v>
      </c>
      <c r="F5" s="31">
        <v>39555.980000000003</v>
      </c>
      <c r="G5" s="29">
        <v>33025.019999999997</v>
      </c>
      <c r="H5" s="29">
        <f t="shared" si="1"/>
        <v>33025.019999999997</v>
      </c>
      <c r="I5" s="30">
        <v>33025.019999999997</v>
      </c>
      <c r="J5" s="31">
        <v>33025.019999999997</v>
      </c>
      <c r="K5" s="30">
        <f t="shared" si="2"/>
        <v>6530.9600000000064</v>
      </c>
      <c r="L5" s="30">
        <f t="shared" si="3"/>
        <v>6530.9600000000064</v>
      </c>
      <c r="M5" s="30">
        <f t="shared" si="4"/>
        <v>0</v>
      </c>
      <c r="N5" s="24">
        <f t="shared" si="5"/>
        <v>83.489323232542816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0</v>
      </c>
      <c r="F6" s="31">
        <v>2268</v>
      </c>
      <c r="G6" s="29">
        <v>979.84</v>
      </c>
      <c r="H6" s="29">
        <f t="shared" si="1"/>
        <v>979.84</v>
      </c>
      <c r="I6" s="30">
        <v>979.84</v>
      </c>
      <c r="J6" s="31">
        <v>979.84</v>
      </c>
      <c r="K6" s="30">
        <f t="shared" si="2"/>
        <v>1288.1599999999999</v>
      </c>
      <c r="L6" s="30">
        <f t="shared" si="3"/>
        <v>1288.1599999999999</v>
      </c>
      <c r="M6" s="30">
        <f t="shared" si="4"/>
        <v>0</v>
      </c>
      <c r="N6" s="24">
        <f t="shared" si="5"/>
        <v>43.202821869488538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0</v>
      </c>
      <c r="F7" s="31">
        <v>9417.66</v>
      </c>
      <c r="G7" s="29">
        <v>3684.03</v>
      </c>
      <c r="H7" s="29">
        <f t="shared" si="1"/>
        <v>3684.03</v>
      </c>
      <c r="I7" s="30">
        <v>3684.03</v>
      </c>
      <c r="J7" s="31">
        <v>3684.03</v>
      </c>
      <c r="K7" s="30">
        <f t="shared" si="2"/>
        <v>5733.6299999999992</v>
      </c>
      <c r="L7" s="30">
        <f t="shared" si="3"/>
        <v>5733.6299999999992</v>
      </c>
      <c r="M7" s="30">
        <f t="shared" si="4"/>
        <v>0</v>
      </c>
      <c r="N7" s="24">
        <f t="shared" si="5"/>
        <v>39.118316014806226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1">
        <v>16360.04</v>
      </c>
      <c r="E8" s="29">
        <f t="shared" si="0"/>
        <v>0</v>
      </c>
      <c r="F8" s="31">
        <v>16360.04</v>
      </c>
      <c r="G8" s="29">
        <v>5276.18</v>
      </c>
      <c r="H8" s="29">
        <f t="shared" si="1"/>
        <v>5276.18</v>
      </c>
      <c r="I8" s="30">
        <v>5276.18</v>
      </c>
      <c r="J8" s="31">
        <v>5191.29</v>
      </c>
      <c r="K8" s="30">
        <f t="shared" si="2"/>
        <v>11083.86</v>
      </c>
      <c r="L8" s="30">
        <f t="shared" si="3"/>
        <v>11083.86</v>
      </c>
      <c r="M8" s="30">
        <f t="shared" si="4"/>
        <v>84.890000000000327</v>
      </c>
      <c r="N8" s="24">
        <f t="shared" si="5"/>
        <v>32.25041014569647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1">
        <v>158483</v>
      </c>
      <c r="E9" s="29">
        <f t="shared" si="0"/>
        <v>-4601.9599999999919</v>
      </c>
      <c r="F9" s="31">
        <v>153881.04</v>
      </c>
      <c r="G9" s="29">
        <v>33651.67</v>
      </c>
      <c r="H9" s="29">
        <f t="shared" si="1"/>
        <v>33651.67</v>
      </c>
      <c r="I9" s="30">
        <v>33651.67</v>
      </c>
      <c r="J9" s="31">
        <v>32799.56</v>
      </c>
      <c r="K9" s="30">
        <f t="shared" si="2"/>
        <v>120229.37000000001</v>
      </c>
      <c r="L9" s="30">
        <f t="shared" si="3"/>
        <v>120229.37000000001</v>
      </c>
      <c r="M9" s="30">
        <f t="shared" si="4"/>
        <v>852.11000000000058</v>
      </c>
      <c r="N9" s="24">
        <f t="shared" si="5"/>
        <v>21.868626570238931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1">
        <v>44516</v>
      </c>
      <c r="E10" s="29">
        <f t="shared" si="0"/>
        <v>0</v>
      </c>
      <c r="F10" s="31">
        <v>44516</v>
      </c>
      <c r="G10" s="29">
        <v>10864.53</v>
      </c>
      <c r="H10" s="29">
        <f t="shared" si="1"/>
        <v>10864.53</v>
      </c>
      <c r="I10" s="30">
        <v>10864.53</v>
      </c>
      <c r="J10" s="31">
        <v>10811.1</v>
      </c>
      <c r="K10" s="30">
        <f t="shared" si="2"/>
        <v>33651.47</v>
      </c>
      <c r="L10" s="30">
        <f t="shared" si="3"/>
        <v>33651.47</v>
      </c>
      <c r="M10" s="30">
        <f t="shared" si="4"/>
        <v>53.430000000000291</v>
      </c>
      <c r="N10" s="24">
        <f t="shared" si="5"/>
        <v>24.405899002605803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1">
        <v>103040.29</v>
      </c>
      <c r="E11" s="29">
        <f t="shared" si="0"/>
        <v>1538.9300000000076</v>
      </c>
      <c r="F11" s="31">
        <v>104579.22</v>
      </c>
      <c r="G11" s="29">
        <v>41775.32</v>
      </c>
      <c r="H11" s="29">
        <f t="shared" si="1"/>
        <v>41775.32</v>
      </c>
      <c r="I11" s="30">
        <v>41775.32</v>
      </c>
      <c r="J11" s="31">
        <v>33793.43</v>
      </c>
      <c r="K11" s="30">
        <f t="shared" si="2"/>
        <v>62803.9</v>
      </c>
      <c r="L11" s="30">
        <f t="shared" si="3"/>
        <v>62803.9</v>
      </c>
      <c r="M11" s="30">
        <f t="shared" si="4"/>
        <v>7981.8899999999994</v>
      </c>
      <c r="N11" s="24">
        <f t="shared" si="5"/>
        <v>39.946100190840973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1">
        <v>72676.41</v>
      </c>
      <c r="E12" s="29">
        <f t="shared" si="0"/>
        <v>0</v>
      </c>
      <c r="F12" s="31">
        <v>72676.41</v>
      </c>
      <c r="G12" s="29">
        <v>21614.45</v>
      </c>
      <c r="H12" s="29">
        <f t="shared" si="1"/>
        <v>21614.45</v>
      </c>
      <c r="I12" s="30">
        <v>21614.45</v>
      </c>
      <c r="J12" s="31">
        <v>21614.45</v>
      </c>
      <c r="K12" s="30">
        <f t="shared" si="2"/>
        <v>51061.960000000006</v>
      </c>
      <c r="L12" s="30">
        <f t="shared" si="3"/>
        <v>51061.960000000006</v>
      </c>
      <c r="M12" s="30">
        <f t="shared" si="4"/>
        <v>0</v>
      </c>
      <c r="N12" s="24">
        <f t="shared" si="5"/>
        <v>29.740668258104659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1">
        <v>98932.85</v>
      </c>
      <c r="E13" s="29">
        <f t="shared" si="0"/>
        <v>-2888.6399999999994</v>
      </c>
      <c r="F13" s="31">
        <v>96044.21</v>
      </c>
      <c r="G13" s="29">
        <v>49237.64</v>
      </c>
      <c r="H13" s="29">
        <f t="shared" si="1"/>
        <v>49237.64</v>
      </c>
      <c r="I13" s="30">
        <v>49237.64</v>
      </c>
      <c r="J13" s="31">
        <v>49237.64</v>
      </c>
      <c r="K13" s="30">
        <f t="shared" si="2"/>
        <v>46806.570000000007</v>
      </c>
      <c r="L13" s="30">
        <f t="shared" si="3"/>
        <v>46806.570000000007</v>
      </c>
      <c r="M13" s="30">
        <f t="shared" si="4"/>
        <v>0</v>
      </c>
      <c r="N13" s="24">
        <f t="shared" si="5"/>
        <v>51.265599456750181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510704</v>
      </c>
      <c r="B14" s="11" t="s">
        <v>14</v>
      </c>
      <c r="C14" s="14" t="s">
        <v>164</v>
      </c>
      <c r="D14" s="31">
        <v>0</v>
      </c>
      <c r="E14" s="29">
        <f t="shared" si="0"/>
        <v>2433.67</v>
      </c>
      <c r="F14" s="31">
        <v>2433.67</v>
      </c>
      <c r="G14" s="29">
        <v>2433.67</v>
      </c>
      <c r="H14" s="29">
        <f t="shared" si="1"/>
        <v>2433.67</v>
      </c>
      <c r="I14" s="30">
        <v>2433.67</v>
      </c>
      <c r="J14" s="31">
        <v>2433.67</v>
      </c>
      <c r="K14" s="30">
        <f t="shared" si="2"/>
        <v>0</v>
      </c>
      <c r="L14" s="30">
        <f t="shared" si="3"/>
        <v>0</v>
      </c>
      <c r="M14" s="30">
        <f t="shared" si="4"/>
        <v>0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510707</v>
      </c>
      <c r="B15" s="11" t="s">
        <v>14</v>
      </c>
      <c r="C15" s="14" t="s">
        <v>54</v>
      </c>
      <c r="D15" s="31">
        <v>165</v>
      </c>
      <c r="E15" s="29">
        <f t="shared" si="0"/>
        <v>1677.67</v>
      </c>
      <c r="F15" s="31">
        <v>1842.67</v>
      </c>
      <c r="G15" s="29">
        <v>1487.03</v>
      </c>
      <c r="H15" s="29">
        <f t="shared" si="1"/>
        <v>1487.03</v>
      </c>
      <c r="I15" s="30">
        <v>1487.03</v>
      </c>
      <c r="J15" s="31">
        <v>1487.03</v>
      </c>
      <c r="K15" s="30">
        <f t="shared" si="2"/>
        <v>355.6400000000001</v>
      </c>
      <c r="L15" s="30">
        <f t="shared" si="3"/>
        <v>355.6400000000001</v>
      </c>
      <c r="M15" s="30">
        <f t="shared" si="4"/>
        <v>0</v>
      </c>
      <c r="N15" s="24">
        <f t="shared" si="5"/>
        <v>80.699745478029158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510711</v>
      </c>
      <c r="B16" s="11" t="s">
        <v>14</v>
      </c>
      <c r="C16" s="14" t="s">
        <v>55</v>
      </c>
      <c r="D16" s="31">
        <v>98000</v>
      </c>
      <c r="E16" s="29">
        <f t="shared" si="0"/>
        <v>0</v>
      </c>
      <c r="F16" s="31">
        <v>98000</v>
      </c>
      <c r="G16" s="29">
        <v>47000</v>
      </c>
      <c r="H16" s="29">
        <f t="shared" si="1"/>
        <v>47000</v>
      </c>
      <c r="I16" s="30">
        <v>47000</v>
      </c>
      <c r="J16" s="31">
        <v>47000</v>
      </c>
      <c r="K16" s="30">
        <f t="shared" si="2"/>
        <v>51000</v>
      </c>
      <c r="L16" s="30">
        <f t="shared" si="3"/>
        <v>51000</v>
      </c>
      <c r="M16" s="30">
        <f t="shared" si="4"/>
        <v>0</v>
      </c>
      <c r="N16" s="24">
        <f t="shared" si="5"/>
        <v>47.959183673469383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530104</v>
      </c>
      <c r="B17" s="12" t="s">
        <v>126</v>
      </c>
      <c r="C17" s="13" t="s">
        <v>56</v>
      </c>
      <c r="D17" s="31">
        <v>8500</v>
      </c>
      <c r="E17" s="29">
        <f t="shared" si="0"/>
        <v>0</v>
      </c>
      <c r="F17" s="31">
        <v>8500</v>
      </c>
      <c r="G17" s="29">
        <v>3941.93</v>
      </c>
      <c r="H17" s="29">
        <f t="shared" si="1"/>
        <v>3941.93</v>
      </c>
      <c r="I17" s="30">
        <v>3941.93</v>
      </c>
      <c r="J17" s="30">
        <v>3941.93</v>
      </c>
      <c r="K17" s="30">
        <f t="shared" si="2"/>
        <v>4558.07</v>
      </c>
      <c r="L17" s="30">
        <f t="shared" si="3"/>
        <v>4558.07</v>
      </c>
      <c r="M17" s="30">
        <f t="shared" si="4"/>
        <v>0</v>
      </c>
      <c r="N17" s="24">
        <f t="shared" si="5"/>
        <v>46.375647058823525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530105</v>
      </c>
      <c r="B18" s="12" t="s">
        <v>126</v>
      </c>
      <c r="C18" s="13" t="s">
        <v>57</v>
      </c>
      <c r="D18" s="31">
        <v>24600</v>
      </c>
      <c r="E18" s="29">
        <f t="shared" si="0"/>
        <v>0</v>
      </c>
      <c r="F18" s="31">
        <v>24600</v>
      </c>
      <c r="G18" s="29">
        <v>7377.9</v>
      </c>
      <c r="H18" s="29">
        <f t="shared" si="1"/>
        <v>7377.9</v>
      </c>
      <c r="I18" s="30">
        <v>7377.9</v>
      </c>
      <c r="J18" s="31">
        <v>6165.4</v>
      </c>
      <c r="K18" s="30">
        <f t="shared" si="2"/>
        <v>17222.099999999999</v>
      </c>
      <c r="L18" s="30">
        <f t="shared" si="3"/>
        <v>17222.099999999999</v>
      </c>
      <c r="M18" s="30">
        <f t="shared" si="4"/>
        <v>1212.5</v>
      </c>
      <c r="N18" s="24">
        <f t="shared" si="5"/>
        <v>29.991463414634147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530106</v>
      </c>
      <c r="B19" s="12" t="s">
        <v>126</v>
      </c>
      <c r="C19" s="13" t="s">
        <v>58</v>
      </c>
      <c r="D19" s="31">
        <v>300</v>
      </c>
      <c r="E19" s="29">
        <f t="shared" si="0"/>
        <v>0</v>
      </c>
      <c r="F19" s="31">
        <v>300</v>
      </c>
      <c r="G19" s="29">
        <v>30.84</v>
      </c>
      <c r="H19" s="29">
        <f t="shared" si="1"/>
        <v>30.84</v>
      </c>
      <c r="I19" s="30">
        <v>30.84</v>
      </c>
      <c r="J19" s="31">
        <v>27.63</v>
      </c>
      <c r="K19" s="30">
        <f t="shared" si="2"/>
        <v>269.16000000000003</v>
      </c>
      <c r="L19" s="30">
        <f t="shared" si="3"/>
        <v>269.16000000000003</v>
      </c>
      <c r="M19" s="30">
        <f t="shared" si="4"/>
        <v>3.2100000000000009</v>
      </c>
      <c r="N19" s="24">
        <f t="shared" si="5"/>
        <v>10.280000000000001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530201</v>
      </c>
      <c r="B20" s="13" t="s">
        <v>139</v>
      </c>
      <c r="C20" s="13" t="s">
        <v>59</v>
      </c>
      <c r="D20" s="31">
        <v>400</v>
      </c>
      <c r="E20" s="29">
        <f t="shared" si="0"/>
        <v>0</v>
      </c>
      <c r="F20" s="31">
        <v>400</v>
      </c>
      <c r="G20" s="29">
        <v>0</v>
      </c>
      <c r="H20" s="29">
        <f t="shared" si="1"/>
        <v>0</v>
      </c>
      <c r="I20" s="30">
        <v>0</v>
      </c>
      <c r="J20" s="31">
        <v>0</v>
      </c>
      <c r="K20" s="30">
        <f t="shared" si="2"/>
        <v>400</v>
      </c>
      <c r="L20" s="30">
        <f t="shared" si="3"/>
        <v>400</v>
      </c>
      <c r="M20" s="30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530202</v>
      </c>
      <c r="B21" s="13" t="s">
        <v>139</v>
      </c>
      <c r="C21" s="13" t="s">
        <v>60</v>
      </c>
      <c r="D21" s="31">
        <v>200</v>
      </c>
      <c r="E21" s="29">
        <f t="shared" si="0"/>
        <v>0</v>
      </c>
      <c r="F21" s="31">
        <v>200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200</v>
      </c>
      <c r="L21" s="30">
        <f t="shared" si="3"/>
        <v>200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5302.04</v>
      </c>
      <c r="B22" s="13" t="s">
        <v>139</v>
      </c>
      <c r="C22" s="14" t="s">
        <v>125</v>
      </c>
      <c r="D22" s="31">
        <v>3135</v>
      </c>
      <c r="E22" s="29">
        <f t="shared" si="0"/>
        <v>4815</v>
      </c>
      <c r="F22" s="31">
        <v>7950</v>
      </c>
      <c r="G22" s="29">
        <v>156.59</v>
      </c>
      <c r="H22" s="29">
        <f>+G22</f>
        <v>156.59</v>
      </c>
      <c r="I22" s="30">
        <v>156.59</v>
      </c>
      <c r="J22" s="31">
        <v>154.59</v>
      </c>
      <c r="K22" s="30">
        <f t="shared" si="2"/>
        <v>7793.41</v>
      </c>
      <c r="L22" s="30">
        <f t="shared" si="3"/>
        <v>7793.41</v>
      </c>
      <c r="M22" s="30">
        <f t="shared" si="4"/>
        <v>2</v>
      </c>
      <c r="N22" s="24">
        <f t="shared" si="5"/>
        <v>1.969685534591195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5302.05</v>
      </c>
      <c r="B23" s="13" t="s">
        <v>139</v>
      </c>
      <c r="C23" s="14" t="s">
        <v>95</v>
      </c>
      <c r="D23" s="31">
        <v>350</v>
      </c>
      <c r="E23" s="29">
        <f t="shared" si="0"/>
        <v>0</v>
      </c>
      <c r="F23" s="31">
        <v>350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350</v>
      </c>
      <c r="L23" s="30">
        <f t="shared" si="3"/>
        <v>350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530207</v>
      </c>
      <c r="B24" s="13" t="s">
        <v>139</v>
      </c>
      <c r="C24" s="14" t="s">
        <v>96</v>
      </c>
      <c r="D24" s="31">
        <v>25630</v>
      </c>
      <c r="E24" s="29">
        <f t="shared" si="0"/>
        <v>0</v>
      </c>
      <c r="F24" s="31">
        <v>25630</v>
      </c>
      <c r="G24" s="29">
        <v>2376</v>
      </c>
      <c r="H24" s="29">
        <f t="shared" si="1"/>
        <v>2376</v>
      </c>
      <c r="I24" s="30">
        <v>2376</v>
      </c>
      <c r="J24" s="31">
        <v>2376</v>
      </c>
      <c r="K24" s="30">
        <f t="shared" si="2"/>
        <v>23254</v>
      </c>
      <c r="L24" s="30">
        <f t="shared" si="3"/>
        <v>23254</v>
      </c>
      <c r="M24" s="30">
        <f t="shared" si="4"/>
        <v>0</v>
      </c>
      <c r="N24" s="24">
        <f t="shared" si="5"/>
        <v>9.2703862660944196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530222</v>
      </c>
      <c r="B25" s="13" t="s">
        <v>139</v>
      </c>
      <c r="C25" s="14" t="s">
        <v>62</v>
      </c>
      <c r="D25" s="31">
        <v>6000</v>
      </c>
      <c r="E25" s="29">
        <f t="shared" si="0"/>
        <v>0</v>
      </c>
      <c r="F25" s="31">
        <v>6000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6000</v>
      </c>
      <c r="L25" s="30">
        <f t="shared" si="3"/>
        <v>6000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530230</v>
      </c>
      <c r="B26" s="13" t="s">
        <v>139</v>
      </c>
      <c r="C26" s="14" t="s">
        <v>63</v>
      </c>
      <c r="D26" s="31">
        <v>6000</v>
      </c>
      <c r="E26" s="29">
        <f t="shared" si="0"/>
        <v>0</v>
      </c>
      <c r="F26" s="31">
        <v>6000</v>
      </c>
      <c r="G26" s="29">
        <v>0</v>
      </c>
      <c r="H26" s="29">
        <f t="shared" si="1"/>
        <v>0</v>
      </c>
      <c r="I26" s="30">
        <v>0</v>
      </c>
      <c r="J26" s="31">
        <v>0</v>
      </c>
      <c r="K26" s="30">
        <f t="shared" si="2"/>
        <v>6000</v>
      </c>
      <c r="L26" s="30">
        <f t="shared" si="3"/>
        <v>6000</v>
      </c>
      <c r="M26" s="30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530301</v>
      </c>
      <c r="B27" s="12" t="s">
        <v>140</v>
      </c>
      <c r="C27" s="13" t="s">
        <v>64</v>
      </c>
      <c r="D27" s="31">
        <v>1400</v>
      </c>
      <c r="E27" s="29">
        <f t="shared" si="0"/>
        <v>0</v>
      </c>
      <c r="F27" s="31">
        <v>1400</v>
      </c>
      <c r="G27" s="29">
        <v>536.08000000000004</v>
      </c>
      <c r="H27" s="29">
        <f t="shared" si="1"/>
        <v>536.08000000000004</v>
      </c>
      <c r="I27" s="30">
        <v>536.08000000000004</v>
      </c>
      <c r="J27" s="31">
        <v>536.08000000000004</v>
      </c>
      <c r="K27" s="30">
        <f t="shared" si="2"/>
        <v>863.92</v>
      </c>
      <c r="L27" s="30">
        <f t="shared" si="3"/>
        <v>863.92</v>
      </c>
      <c r="M27" s="30">
        <f t="shared" si="4"/>
        <v>0</v>
      </c>
      <c r="N27" s="24">
        <f t="shared" si="5"/>
        <v>38.291428571428575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530303</v>
      </c>
      <c r="B28" s="12" t="s">
        <v>140</v>
      </c>
      <c r="C28" s="14" t="s">
        <v>65</v>
      </c>
      <c r="D28" s="31">
        <v>1950</v>
      </c>
      <c r="E28" s="29">
        <f t="shared" si="0"/>
        <v>0</v>
      </c>
      <c r="F28" s="31">
        <v>1950</v>
      </c>
      <c r="G28" s="29">
        <v>269.77999999999997</v>
      </c>
      <c r="H28" s="29">
        <f t="shared" si="1"/>
        <v>269.77999999999997</v>
      </c>
      <c r="I28" s="30">
        <v>269.77999999999997</v>
      </c>
      <c r="J28" s="31">
        <v>269.77999999999997</v>
      </c>
      <c r="K28" s="30">
        <f t="shared" si="2"/>
        <v>1680.22</v>
      </c>
      <c r="L28" s="30">
        <f t="shared" si="3"/>
        <v>1680.22</v>
      </c>
      <c r="M28" s="30">
        <f t="shared" si="4"/>
        <v>0</v>
      </c>
      <c r="N28" s="24">
        <f t="shared" si="5"/>
        <v>13.834871794871795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530404</v>
      </c>
      <c r="B29" s="12" t="s">
        <v>155</v>
      </c>
      <c r="C29" s="14" t="s">
        <v>66</v>
      </c>
      <c r="D29" s="31">
        <v>3100</v>
      </c>
      <c r="E29" s="29">
        <f t="shared" si="0"/>
        <v>0</v>
      </c>
      <c r="F29" s="31">
        <v>3100</v>
      </c>
      <c r="G29" s="29">
        <v>270.18</v>
      </c>
      <c r="H29" s="29">
        <f t="shared" si="1"/>
        <v>270.18</v>
      </c>
      <c r="I29" s="30">
        <v>270.18</v>
      </c>
      <c r="J29" s="31">
        <v>270.18</v>
      </c>
      <c r="K29" s="30">
        <f t="shared" si="2"/>
        <v>2829.82</v>
      </c>
      <c r="L29" s="30">
        <f t="shared" si="3"/>
        <v>2829.82</v>
      </c>
      <c r="M29" s="30">
        <f t="shared" si="4"/>
        <v>0</v>
      </c>
      <c r="N29" s="24">
        <f t="shared" si="5"/>
        <v>8.7154838709677431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530405</v>
      </c>
      <c r="B30" s="12" t="s">
        <v>155</v>
      </c>
      <c r="C30" s="14" t="s">
        <v>67</v>
      </c>
      <c r="D30" s="31">
        <v>100</v>
      </c>
      <c r="E30" s="29">
        <f t="shared" si="0"/>
        <v>0</v>
      </c>
      <c r="F30" s="31">
        <v>100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100</v>
      </c>
      <c r="L30" s="30">
        <f t="shared" si="3"/>
        <v>100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530612</v>
      </c>
      <c r="B31" s="12" t="s">
        <v>156</v>
      </c>
      <c r="C31" s="14" t="s">
        <v>69</v>
      </c>
      <c r="D31" s="31">
        <v>2000</v>
      </c>
      <c r="E31" s="29">
        <f t="shared" si="0"/>
        <v>0</v>
      </c>
      <c r="F31" s="31">
        <v>2000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2000</v>
      </c>
      <c r="L31" s="30">
        <f t="shared" si="3"/>
        <v>2000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530613</v>
      </c>
      <c r="B32" s="12" t="s">
        <v>156</v>
      </c>
      <c r="C32" s="14" t="s">
        <v>70</v>
      </c>
      <c r="D32" s="31">
        <v>1080</v>
      </c>
      <c r="E32" s="29">
        <f t="shared" si="0"/>
        <v>0</v>
      </c>
      <c r="F32" s="31">
        <v>1080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1080</v>
      </c>
      <c r="L32" s="30">
        <f t="shared" si="3"/>
        <v>1080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530701</v>
      </c>
      <c r="B33" s="12" t="s">
        <v>142</v>
      </c>
      <c r="C33" s="14" t="s">
        <v>71</v>
      </c>
      <c r="D33" s="31">
        <v>49800</v>
      </c>
      <c r="E33" s="29">
        <f t="shared" si="0"/>
        <v>3000</v>
      </c>
      <c r="F33" s="31">
        <v>52800</v>
      </c>
      <c r="G33" s="29">
        <v>184</v>
      </c>
      <c r="H33" s="29">
        <f t="shared" si="1"/>
        <v>184</v>
      </c>
      <c r="I33" s="30">
        <v>184</v>
      </c>
      <c r="J33" s="31">
        <v>184</v>
      </c>
      <c r="K33" s="30">
        <f t="shared" si="2"/>
        <v>52616</v>
      </c>
      <c r="L33" s="30">
        <f t="shared" si="3"/>
        <v>52616</v>
      </c>
      <c r="M33" s="30">
        <f t="shared" si="4"/>
        <v>0</v>
      </c>
      <c r="N33" s="24">
        <f t="shared" si="5"/>
        <v>0.34848484848484845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530702</v>
      </c>
      <c r="B34" s="12" t="s">
        <v>142</v>
      </c>
      <c r="C34" s="14" t="s">
        <v>159</v>
      </c>
      <c r="D34" s="31">
        <v>0</v>
      </c>
      <c r="E34" s="29">
        <f t="shared" si="0"/>
        <v>975</v>
      </c>
      <c r="F34" s="31">
        <v>975</v>
      </c>
      <c r="G34" s="29">
        <v>975</v>
      </c>
      <c r="H34" s="29">
        <f t="shared" si="1"/>
        <v>975</v>
      </c>
      <c r="I34" s="30">
        <v>975</v>
      </c>
      <c r="J34" s="31">
        <v>975</v>
      </c>
      <c r="K34" s="30">
        <f t="shared" si="2"/>
        <v>0</v>
      </c>
      <c r="L34" s="30">
        <f t="shared" si="3"/>
        <v>0</v>
      </c>
      <c r="M34" s="30">
        <f t="shared" si="4"/>
        <v>0</v>
      </c>
      <c r="N34" s="24">
        <f t="shared" si="5"/>
        <v>100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530704</v>
      </c>
      <c r="B35" s="12" t="s">
        <v>142</v>
      </c>
      <c r="C35" s="14" t="s">
        <v>72</v>
      </c>
      <c r="D35" s="31">
        <v>11000</v>
      </c>
      <c r="E35" s="29">
        <f t="shared" si="0"/>
        <v>0</v>
      </c>
      <c r="F35" s="31">
        <v>11000</v>
      </c>
      <c r="G35" s="29">
        <v>346.25</v>
      </c>
      <c r="H35" s="29">
        <f t="shared" si="1"/>
        <v>346.25</v>
      </c>
      <c r="I35" s="30">
        <v>346.25</v>
      </c>
      <c r="J35" s="31">
        <v>297.13</v>
      </c>
      <c r="K35" s="30">
        <f t="shared" si="2"/>
        <v>10653.75</v>
      </c>
      <c r="L35" s="30">
        <f t="shared" si="3"/>
        <v>10653.75</v>
      </c>
      <c r="M35" s="30">
        <f t="shared" si="4"/>
        <v>49.120000000000005</v>
      </c>
      <c r="N35" s="24">
        <f t="shared" si="5"/>
        <v>3.1477272727272729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530801</v>
      </c>
      <c r="B36" s="12" t="s">
        <v>143</v>
      </c>
      <c r="C36" s="13" t="s">
        <v>73</v>
      </c>
      <c r="D36" s="31">
        <v>200</v>
      </c>
      <c r="E36" s="29">
        <f t="shared" si="0"/>
        <v>0</v>
      </c>
      <c r="F36" s="31">
        <v>200</v>
      </c>
      <c r="G36" s="29">
        <v>0</v>
      </c>
      <c r="H36" s="29">
        <f t="shared" si="1"/>
        <v>0</v>
      </c>
      <c r="I36" s="30">
        <v>0</v>
      </c>
      <c r="J36" s="31">
        <v>0</v>
      </c>
      <c r="K36" s="30">
        <f t="shared" si="2"/>
        <v>200</v>
      </c>
      <c r="L36" s="30">
        <f t="shared" si="3"/>
        <v>200</v>
      </c>
      <c r="M36" s="30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530802</v>
      </c>
      <c r="B37" s="12" t="s">
        <v>143</v>
      </c>
      <c r="C37" s="14" t="s">
        <v>74</v>
      </c>
      <c r="D37" s="31">
        <v>16399.77</v>
      </c>
      <c r="E37" s="29">
        <f t="shared" si="0"/>
        <v>0</v>
      </c>
      <c r="F37" s="31">
        <v>16399.77</v>
      </c>
      <c r="G37" s="29">
        <v>3903.81</v>
      </c>
      <c r="H37" s="29">
        <f t="shared" si="1"/>
        <v>3903.81</v>
      </c>
      <c r="I37" s="30">
        <v>3903.81</v>
      </c>
      <c r="J37" s="31">
        <v>3903.81</v>
      </c>
      <c r="K37" s="30">
        <f t="shared" si="2"/>
        <v>12495.960000000001</v>
      </c>
      <c r="L37" s="30">
        <f t="shared" si="3"/>
        <v>12495.960000000001</v>
      </c>
      <c r="M37" s="30">
        <f t="shared" si="4"/>
        <v>0</v>
      </c>
      <c r="N37" s="24">
        <f t="shared" si="5"/>
        <v>23.804053349528679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530804</v>
      </c>
      <c r="B38" s="12" t="s">
        <v>143</v>
      </c>
      <c r="C38" s="13" t="s">
        <v>75</v>
      </c>
      <c r="D38" s="31">
        <v>3723.88</v>
      </c>
      <c r="E38" s="29">
        <f t="shared" si="0"/>
        <v>0</v>
      </c>
      <c r="F38" s="31">
        <v>3723.88</v>
      </c>
      <c r="G38" s="29">
        <v>25.89</v>
      </c>
      <c r="H38" s="29">
        <f t="shared" si="1"/>
        <v>25.89</v>
      </c>
      <c r="I38" s="30">
        <v>25.89</v>
      </c>
      <c r="J38" s="31">
        <v>25.89</v>
      </c>
      <c r="K38" s="30">
        <f t="shared" si="2"/>
        <v>3697.9900000000002</v>
      </c>
      <c r="L38" s="30">
        <f t="shared" si="3"/>
        <v>3697.9900000000002</v>
      </c>
      <c r="M38" s="30">
        <f t="shared" si="4"/>
        <v>0</v>
      </c>
      <c r="N38" s="24">
        <f t="shared" si="5"/>
        <v>0.69524259643167874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530805</v>
      </c>
      <c r="B39" s="12" t="s">
        <v>143</v>
      </c>
      <c r="C39" s="13" t="s">
        <v>76</v>
      </c>
      <c r="D39" s="31">
        <v>2691.3</v>
      </c>
      <c r="E39" s="29">
        <f t="shared" si="0"/>
        <v>0</v>
      </c>
      <c r="F39" s="31">
        <v>2691.3</v>
      </c>
      <c r="G39" s="29">
        <v>16.5</v>
      </c>
      <c r="H39" s="29">
        <f t="shared" si="1"/>
        <v>16.5</v>
      </c>
      <c r="I39" s="30">
        <v>16.5</v>
      </c>
      <c r="J39" s="31">
        <v>16.5</v>
      </c>
      <c r="K39" s="30">
        <f t="shared" si="2"/>
        <v>2674.8</v>
      </c>
      <c r="L39" s="30">
        <f t="shared" si="3"/>
        <v>2674.8</v>
      </c>
      <c r="M39" s="30">
        <f t="shared" si="4"/>
        <v>0</v>
      </c>
      <c r="N39" s="24">
        <f t="shared" si="5"/>
        <v>0.61308661241779061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530807</v>
      </c>
      <c r="B40" s="12" t="s">
        <v>143</v>
      </c>
      <c r="C40" s="14" t="s">
        <v>77</v>
      </c>
      <c r="D40" s="31">
        <v>10808.8</v>
      </c>
      <c r="E40" s="29">
        <f t="shared" si="0"/>
        <v>0</v>
      </c>
      <c r="F40" s="31">
        <v>10808.8</v>
      </c>
      <c r="G40" s="29">
        <v>8337.83</v>
      </c>
      <c r="H40" s="29">
        <f t="shared" si="1"/>
        <v>8337.83</v>
      </c>
      <c r="I40" s="30">
        <v>8337.83</v>
      </c>
      <c r="J40" s="30">
        <v>159.34</v>
      </c>
      <c r="K40" s="30">
        <f t="shared" si="2"/>
        <v>2470.9699999999993</v>
      </c>
      <c r="L40" s="30">
        <f t="shared" si="3"/>
        <v>2470.9699999999993</v>
      </c>
      <c r="M40" s="30">
        <f t="shared" si="4"/>
        <v>8178.49</v>
      </c>
      <c r="N40" s="24">
        <f t="shared" si="5"/>
        <v>77.139275405225376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530811</v>
      </c>
      <c r="B41" s="12" t="s">
        <v>143</v>
      </c>
      <c r="C41" s="14" t="s">
        <v>151</v>
      </c>
      <c r="D41" s="31">
        <v>10300</v>
      </c>
      <c r="E41" s="29">
        <f t="shared" si="0"/>
        <v>0</v>
      </c>
      <c r="F41" s="31">
        <v>10300</v>
      </c>
      <c r="G41" s="29">
        <v>263.23</v>
      </c>
      <c r="H41" s="29">
        <f t="shared" si="1"/>
        <v>263.23</v>
      </c>
      <c r="I41" s="30">
        <v>263.23</v>
      </c>
      <c r="J41" s="30">
        <v>263.23</v>
      </c>
      <c r="K41" s="30">
        <f t="shared" si="2"/>
        <v>10036.77</v>
      </c>
      <c r="L41" s="30">
        <f t="shared" si="3"/>
        <v>10036.77</v>
      </c>
      <c r="M41" s="30">
        <f t="shared" si="4"/>
        <v>0</v>
      </c>
      <c r="N41" s="24">
        <f t="shared" si="5"/>
        <v>2.5556310679611656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531404</v>
      </c>
      <c r="B42" s="12" t="s">
        <v>144</v>
      </c>
      <c r="C42" s="13" t="s">
        <v>78</v>
      </c>
      <c r="D42" s="31">
        <v>150</v>
      </c>
      <c r="E42" s="29">
        <f t="shared" si="0"/>
        <v>0</v>
      </c>
      <c r="F42" s="31">
        <v>150</v>
      </c>
      <c r="G42" s="29">
        <v>0</v>
      </c>
      <c r="H42" s="29">
        <f t="shared" si="1"/>
        <v>0</v>
      </c>
      <c r="I42" s="30">
        <v>0</v>
      </c>
      <c r="J42" s="31">
        <v>0</v>
      </c>
      <c r="K42" s="30">
        <f t="shared" si="2"/>
        <v>150</v>
      </c>
      <c r="L42" s="30">
        <f t="shared" si="3"/>
        <v>150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531406</v>
      </c>
      <c r="B43" s="12" t="s">
        <v>144</v>
      </c>
      <c r="C43" s="13" t="s">
        <v>79</v>
      </c>
      <c r="D43" s="31">
        <v>177</v>
      </c>
      <c r="E43" s="29">
        <f t="shared" si="0"/>
        <v>0</v>
      </c>
      <c r="F43" s="31">
        <v>177</v>
      </c>
      <c r="G43" s="29">
        <v>0</v>
      </c>
      <c r="H43" s="29">
        <f t="shared" si="1"/>
        <v>0</v>
      </c>
      <c r="I43" s="30">
        <v>0</v>
      </c>
      <c r="J43" s="31">
        <v>0</v>
      </c>
      <c r="K43" s="30">
        <f t="shared" si="2"/>
        <v>177</v>
      </c>
      <c r="L43" s="30">
        <f t="shared" si="3"/>
        <v>177</v>
      </c>
      <c r="M43" s="30">
        <f t="shared" si="4"/>
        <v>0</v>
      </c>
      <c r="N43" s="24">
        <f t="shared" si="5"/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531407</v>
      </c>
      <c r="B44" s="12" t="s">
        <v>144</v>
      </c>
      <c r="C44" s="14" t="s">
        <v>80</v>
      </c>
      <c r="D44" s="31">
        <v>50</v>
      </c>
      <c r="E44" s="29">
        <f t="shared" si="0"/>
        <v>0</v>
      </c>
      <c r="F44" s="31">
        <v>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50</v>
      </c>
      <c r="L44" s="30">
        <f t="shared" si="3"/>
        <v>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560106</v>
      </c>
      <c r="B45" s="12" t="s">
        <v>127</v>
      </c>
      <c r="C45" s="14" t="s">
        <v>81</v>
      </c>
      <c r="D45" s="31">
        <v>78000</v>
      </c>
      <c r="E45" s="29">
        <f t="shared" si="0"/>
        <v>-14801</v>
      </c>
      <c r="F45" s="31">
        <v>63199</v>
      </c>
      <c r="G45" s="29">
        <v>48887.85</v>
      </c>
      <c r="H45" s="29">
        <f t="shared" si="1"/>
        <v>48887.85</v>
      </c>
      <c r="I45" s="30">
        <v>48887.85</v>
      </c>
      <c r="J45" s="30">
        <v>48887.85</v>
      </c>
      <c r="K45" s="30">
        <f t="shared" si="2"/>
        <v>14311.150000000001</v>
      </c>
      <c r="L45" s="30">
        <f t="shared" si="3"/>
        <v>14311.150000000001</v>
      </c>
      <c r="M45" s="30">
        <f t="shared" si="4"/>
        <v>0</v>
      </c>
      <c r="N45" s="24">
        <f t="shared" si="5"/>
        <v>77.355417016092019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560201</v>
      </c>
      <c r="B46" s="12" t="s">
        <v>127</v>
      </c>
      <c r="C46" s="13" t="s">
        <v>82</v>
      </c>
      <c r="D46" s="31">
        <v>203172.21</v>
      </c>
      <c r="E46" s="29">
        <f t="shared" si="0"/>
        <v>0</v>
      </c>
      <c r="F46" s="31">
        <v>203172.21</v>
      </c>
      <c r="G46" s="29">
        <v>100652.23</v>
      </c>
      <c r="H46" s="29">
        <f t="shared" si="1"/>
        <v>100652.23</v>
      </c>
      <c r="I46" s="30">
        <v>100652.23</v>
      </c>
      <c r="J46" s="30">
        <v>100652.23</v>
      </c>
      <c r="K46" s="30">
        <f t="shared" si="2"/>
        <v>102519.98</v>
      </c>
      <c r="L46" s="30">
        <f t="shared" si="3"/>
        <v>102519.98</v>
      </c>
      <c r="M46" s="30">
        <f t="shared" si="4"/>
        <v>0</v>
      </c>
      <c r="N46" s="24">
        <f t="shared" si="5"/>
        <v>49.540352984298394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570102</v>
      </c>
      <c r="B47" s="12" t="s">
        <v>128</v>
      </c>
      <c r="C47" s="14" t="s">
        <v>83</v>
      </c>
      <c r="D47" s="31">
        <v>1350</v>
      </c>
      <c r="E47" s="29">
        <f t="shared" si="0"/>
        <v>0</v>
      </c>
      <c r="F47" s="31">
        <v>1350</v>
      </c>
      <c r="G47" s="29">
        <v>0</v>
      </c>
      <c r="H47" s="29">
        <f t="shared" si="1"/>
        <v>0</v>
      </c>
      <c r="I47" s="30">
        <v>0</v>
      </c>
      <c r="J47" s="31">
        <v>0</v>
      </c>
      <c r="K47" s="30">
        <f t="shared" si="2"/>
        <v>1350</v>
      </c>
      <c r="L47" s="30">
        <f t="shared" si="3"/>
        <v>1350</v>
      </c>
      <c r="M47" s="30">
        <f t="shared" si="4"/>
        <v>0</v>
      </c>
      <c r="N47" s="24">
        <f t="shared" si="5"/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570201</v>
      </c>
      <c r="B48" s="12" t="s">
        <v>128</v>
      </c>
      <c r="C48" s="13" t="s">
        <v>84</v>
      </c>
      <c r="D48" s="31">
        <v>35000</v>
      </c>
      <c r="E48" s="29">
        <f t="shared" si="0"/>
        <v>0</v>
      </c>
      <c r="F48" s="31">
        <v>35000</v>
      </c>
      <c r="G48" s="29">
        <v>9739.06</v>
      </c>
      <c r="H48" s="29">
        <f t="shared" si="1"/>
        <v>9739.06</v>
      </c>
      <c r="I48" s="30">
        <v>9739.06</v>
      </c>
      <c r="J48" s="30">
        <v>3403.02</v>
      </c>
      <c r="K48" s="30">
        <f t="shared" si="2"/>
        <v>25260.940000000002</v>
      </c>
      <c r="L48" s="30">
        <f t="shared" si="3"/>
        <v>25260.940000000002</v>
      </c>
      <c r="M48" s="30">
        <f t="shared" si="4"/>
        <v>6336.0399999999991</v>
      </c>
      <c r="N48" s="24">
        <f t="shared" si="5"/>
        <v>27.825885714285715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570203</v>
      </c>
      <c r="B49" s="12" t="s">
        <v>128</v>
      </c>
      <c r="C49" s="13" t="s">
        <v>85</v>
      </c>
      <c r="D49" s="31">
        <v>4050</v>
      </c>
      <c r="E49" s="29">
        <f t="shared" si="0"/>
        <v>0</v>
      </c>
      <c r="F49" s="31">
        <v>4050</v>
      </c>
      <c r="G49" s="29">
        <v>1314.32</v>
      </c>
      <c r="H49" s="29">
        <f t="shared" si="1"/>
        <v>1314.32</v>
      </c>
      <c r="I49" s="30">
        <v>1314.32</v>
      </c>
      <c r="J49" s="30">
        <v>1314.32</v>
      </c>
      <c r="K49" s="30">
        <f t="shared" si="2"/>
        <v>2735.6800000000003</v>
      </c>
      <c r="L49" s="30">
        <f t="shared" si="3"/>
        <v>2735.6800000000003</v>
      </c>
      <c r="M49" s="30">
        <f t="shared" si="4"/>
        <v>0</v>
      </c>
      <c r="N49" s="24">
        <f t="shared" si="5"/>
        <v>32.452345679012346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570206</v>
      </c>
      <c r="B50" s="12" t="s">
        <v>128</v>
      </c>
      <c r="C50" s="13" t="s">
        <v>86</v>
      </c>
      <c r="D50" s="31">
        <v>1000</v>
      </c>
      <c r="E50" s="29">
        <f t="shared" si="0"/>
        <v>0</v>
      </c>
      <c r="F50" s="31">
        <v>1000</v>
      </c>
      <c r="G50" s="29">
        <v>354.23</v>
      </c>
      <c r="H50" s="29">
        <f t="shared" si="1"/>
        <v>354.23</v>
      </c>
      <c r="I50" s="30">
        <v>354.23</v>
      </c>
      <c r="J50" s="30">
        <v>230.03</v>
      </c>
      <c r="K50" s="30">
        <f t="shared" si="2"/>
        <v>645.77</v>
      </c>
      <c r="L50" s="30">
        <f t="shared" si="3"/>
        <v>645.77</v>
      </c>
      <c r="M50" s="30">
        <f t="shared" si="4"/>
        <v>124.20000000000002</v>
      </c>
      <c r="N50" s="24">
        <f t="shared" si="5"/>
        <v>35.423000000000002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570216</v>
      </c>
      <c r="B51" s="12" t="s">
        <v>128</v>
      </c>
      <c r="C51" s="13" t="s">
        <v>87</v>
      </c>
      <c r="D51" s="31">
        <v>1000</v>
      </c>
      <c r="E51" s="29">
        <f t="shared" si="0"/>
        <v>0</v>
      </c>
      <c r="F51" s="31">
        <v>1000</v>
      </c>
      <c r="G51" s="29">
        <v>476.76</v>
      </c>
      <c r="H51" s="29">
        <f t="shared" si="1"/>
        <v>476.76</v>
      </c>
      <c r="I51" s="30">
        <v>476.76</v>
      </c>
      <c r="J51" s="30">
        <v>476.76</v>
      </c>
      <c r="K51" s="30">
        <f t="shared" si="2"/>
        <v>523.24</v>
      </c>
      <c r="L51" s="30">
        <f t="shared" si="3"/>
        <v>523.24</v>
      </c>
      <c r="M51" s="30">
        <f t="shared" si="4"/>
        <v>0</v>
      </c>
      <c r="N51" s="24">
        <f t="shared" si="5"/>
        <v>47.676000000000002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570218</v>
      </c>
      <c r="B52" s="12" t="s">
        <v>128</v>
      </c>
      <c r="C52" s="13" t="s">
        <v>88</v>
      </c>
      <c r="D52" s="31">
        <v>2000</v>
      </c>
      <c r="E52" s="29">
        <f t="shared" si="0"/>
        <v>0</v>
      </c>
      <c r="F52" s="31">
        <v>2000</v>
      </c>
      <c r="G52" s="29">
        <v>1999.74</v>
      </c>
      <c r="H52" s="29">
        <f t="shared" si="1"/>
        <v>1999.74</v>
      </c>
      <c r="I52" s="30">
        <v>1999.74</v>
      </c>
      <c r="J52" s="30">
        <v>1999.74</v>
      </c>
      <c r="K52" s="30">
        <f t="shared" si="2"/>
        <v>0.25999999999999091</v>
      </c>
      <c r="L52" s="30">
        <f t="shared" si="3"/>
        <v>0.25999999999999091</v>
      </c>
      <c r="M52" s="30">
        <f t="shared" si="4"/>
        <v>0</v>
      </c>
      <c r="N52" s="24">
        <f t="shared" si="5"/>
        <v>99.987000000000009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580102</v>
      </c>
      <c r="B53" s="12" t="s">
        <v>129</v>
      </c>
      <c r="C53" s="13" t="s">
        <v>89</v>
      </c>
      <c r="D53" s="31">
        <v>25000</v>
      </c>
      <c r="E53" s="29">
        <f t="shared" si="0"/>
        <v>0</v>
      </c>
      <c r="F53" s="31">
        <v>25000</v>
      </c>
      <c r="G53" s="29">
        <v>18238.8</v>
      </c>
      <c r="H53" s="29">
        <f t="shared" si="1"/>
        <v>18238.8</v>
      </c>
      <c r="I53" s="30">
        <v>18238.8</v>
      </c>
      <c r="J53" s="30">
        <v>18238.8</v>
      </c>
      <c r="K53" s="30">
        <f t="shared" si="2"/>
        <v>6761.2000000000007</v>
      </c>
      <c r="L53" s="30">
        <f t="shared" si="3"/>
        <v>6761.2000000000007</v>
      </c>
      <c r="M53" s="30">
        <f t="shared" si="4"/>
        <v>0</v>
      </c>
      <c r="N53" s="24">
        <f t="shared" si="5"/>
        <v>72.955199999999991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580204</v>
      </c>
      <c r="B54" s="12" t="s">
        <v>129</v>
      </c>
      <c r="C54" s="13" t="s">
        <v>90</v>
      </c>
      <c r="D54" s="31">
        <v>159848.48000000001</v>
      </c>
      <c r="E54" s="29">
        <f t="shared" si="0"/>
        <v>0</v>
      </c>
      <c r="F54" s="31">
        <v>159848.48000000001</v>
      </c>
      <c r="G54" s="29">
        <v>5779.24</v>
      </c>
      <c r="H54" s="29">
        <f t="shared" si="1"/>
        <v>5779.24</v>
      </c>
      <c r="I54" s="30">
        <v>5779.24</v>
      </c>
      <c r="J54" s="30">
        <v>5779.24</v>
      </c>
      <c r="K54" s="30">
        <f t="shared" si="2"/>
        <v>154069.24000000002</v>
      </c>
      <c r="L54" s="30">
        <f t="shared" si="3"/>
        <v>154069.24000000002</v>
      </c>
      <c r="M54" s="30">
        <f t="shared" si="4"/>
        <v>0</v>
      </c>
      <c r="N54" s="24">
        <f t="shared" si="5"/>
        <v>3.6154488300420491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710105</v>
      </c>
      <c r="B55" s="12" t="s">
        <v>130</v>
      </c>
      <c r="C55" s="13" t="s">
        <v>15</v>
      </c>
      <c r="D55" s="31">
        <v>245940</v>
      </c>
      <c r="E55" s="29">
        <f t="shared" si="0"/>
        <v>-615.64000000001397</v>
      </c>
      <c r="F55" s="31">
        <v>245324.36</v>
      </c>
      <c r="G55" s="29">
        <v>102400</v>
      </c>
      <c r="H55" s="29">
        <f t="shared" si="1"/>
        <v>102400</v>
      </c>
      <c r="I55" s="30">
        <v>102400</v>
      </c>
      <c r="J55" s="30">
        <v>98337.29</v>
      </c>
      <c r="K55" s="30">
        <f t="shared" si="2"/>
        <v>142924.35999999999</v>
      </c>
      <c r="L55" s="30">
        <f t="shared" si="3"/>
        <v>142924.35999999999</v>
      </c>
      <c r="M55" s="30">
        <f t="shared" si="4"/>
        <v>4062.7100000000064</v>
      </c>
      <c r="N55" s="24">
        <f t="shared" si="5"/>
        <v>41.740657144687958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710106</v>
      </c>
      <c r="B56" s="12" t="s">
        <v>130</v>
      </c>
      <c r="C56" s="13" t="s">
        <v>16</v>
      </c>
      <c r="D56" s="31">
        <v>543340.31000000006</v>
      </c>
      <c r="E56" s="29">
        <f t="shared" si="0"/>
        <v>-6300</v>
      </c>
      <c r="F56" s="31">
        <v>537040.31000000006</v>
      </c>
      <c r="G56" s="29">
        <v>222203.75</v>
      </c>
      <c r="H56" s="29">
        <f t="shared" si="1"/>
        <v>222203.75</v>
      </c>
      <c r="I56" s="30">
        <v>222203.75</v>
      </c>
      <c r="J56" s="30">
        <v>212061.26</v>
      </c>
      <c r="K56" s="30">
        <f t="shared" si="2"/>
        <v>314836.56000000006</v>
      </c>
      <c r="L56" s="30">
        <f t="shared" si="3"/>
        <v>314836.56000000006</v>
      </c>
      <c r="M56" s="30">
        <f t="shared" si="4"/>
        <v>10142.489999999991</v>
      </c>
      <c r="N56" s="24">
        <f t="shared" si="5"/>
        <v>41.375618526661427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710203</v>
      </c>
      <c r="B57" s="12" t="s">
        <v>130</v>
      </c>
      <c r="C57" s="13" t="s">
        <v>91</v>
      </c>
      <c r="D57" s="31">
        <v>93502.45</v>
      </c>
      <c r="E57" s="29">
        <f t="shared" si="0"/>
        <v>0</v>
      </c>
      <c r="F57" s="31">
        <v>93502.45</v>
      </c>
      <c r="G57" s="29">
        <v>1953.95</v>
      </c>
      <c r="H57" s="29">
        <f t="shared" si="1"/>
        <v>1953.95</v>
      </c>
      <c r="I57" s="30">
        <v>1953.95</v>
      </c>
      <c r="J57" s="31">
        <v>1953.95</v>
      </c>
      <c r="K57" s="30">
        <f t="shared" si="2"/>
        <v>91548.5</v>
      </c>
      <c r="L57" s="30">
        <f t="shared" si="3"/>
        <v>91548.5</v>
      </c>
      <c r="M57" s="30">
        <f t="shared" si="4"/>
        <v>0</v>
      </c>
      <c r="N57" s="24">
        <f t="shared" si="5"/>
        <v>2.0897313385905933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710204</v>
      </c>
      <c r="B58" s="12" t="s">
        <v>130</v>
      </c>
      <c r="C58" s="13" t="s">
        <v>92</v>
      </c>
      <c r="D58" s="31">
        <v>58950</v>
      </c>
      <c r="E58" s="29">
        <f t="shared" si="0"/>
        <v>0</v>
      </c>
      <c r="F58" s="31">
        <v>58950</v>
      </c>
      <c r="G58" s="29">
        <v>45064.17</v>
      </c>
      <c r="H58" s="29">
        <f t="shared" si="1"/>
        <v>45064.17</v>
      </c>
      <c r="I58" s="30">
        <v>45064.17</v>
      </c>
      <c r="J58" s="31">
        <v>45064.17</v>
      </c>
      <c r="K58" s="30">
        <f t="shared" si="2"/>
        <v>13885.830000000002</v>
      </c>
      <c r="L58" s="30">
        <f t="shared" si="3"/>
        <v>13885.830000000002</v>
      </c>
      <c r="M58" s="30">
        <f t="shared" si="4"/>
        <v>0</v>
      </c>
      <c r="N58" s="24">
        <f t="shared" si="5"/>
        <v>76.444732824427476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710401</v>
      </c>
      <c r="B59" s="12" t="s">
        <v>130</v>
      </c>
      <c r="C59" s="13" t="s">
        <v>46</v>
      </c>
      <c r="D59" s="31">
        <v>4536</v>
      </c>
      <c r="E59" s="29">
        <f t="shared" si="0"/>
        <v>0</v>
      </c>
      <c r="F59" s="31">
        <v>4536</v>
      </c>
      <c r="G59" s="29">
        <v>1746.46</v>
      </c>
      <c r="H59" s="29">
        <f t="shared" si="1"/>
        <v>1746.46</v>
      </c>
      <c r="I59" s="30">
        <v>1746.46</v>
      </c>
      <c r="J59" s="30">
        <v>1746.46</v>
      </c>
      <c r="K59" s="30">
        <f t="shared" si="2"/>
        <v>2789.54</v>
      </c>
      <c r="L59" s="30">
        <f t="shared" si="3"/>
        <v>2789.54</v>
      </c>
      <c r="M59" s="30">
        <f t="shared" si="4"/>
        <v>0</v>
      </c>
      <c r="N59" s="24">
        <f t="shared" si="5"/>
        <v>38.502204585537918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710408</v>
      </c>
      <c r="B60" s="12" t="s">
        <v>130</v>
      </c>
      <c r="C60" s="13" t="s">
        <v>47</v>
      </c>
      <c r="D60" s="31">
        <v>17706.84</v>
      </c>
      <c r="E60" s="29">
        <f t="shared" si="0"/>
        <v>0</v>
      </c>
      <c r="F60" s="31">
        <v>17706.84</v>
      </c>
      <c r="G60" s="29">
        <v>6961.96</v>
      </c>
      <c r="H60" s="29">
        <f t="shared" si="1"/>
        <v>6961.96</v>
      </c>
      <c r="I60" s="30">
        <v>6961.96</v>
      </c>
      <c r="J60" s="30">
        <v>6961.96</v>
      </c>
      <c r="K60" s="30">
        <f t="shared" si="2"/>
        <v>10744.880000000001</v>
      </c>
      <c r="L60" s="30">
        <f t="shared" si="3"/>
        <v>10744.880000000001</v>
      </c>
      <c r="M60" s="30">
        <f t="shared" si="4"/>
        <v>0</v>
      </c>
      <c r="N60" s="24">
        <f t="shared" si="5"/>
        <v>39.317913303559529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710509</v>
      </c>
      <c r="B61" s="12" t="s">
        <v>130</v>
      </c>
      <c r="C61" s="13" t="s">
        <v>48</v>
      </c>
      <c r="D61" s="31">
        <v>59633</v>
      </c>
      <c r="E61" s="29">
        <f t="shared" si="0"/>
        <v>0</v>
      </c>
      <c r="F61" s="31">
        <v>59633</v>
      </c>
      <c r="G61" s="29">
        <v>18103.349999999999</v>
      </c>
      <c r="H61" s="29">
        <f t="shared" si="1"/>
        <v>18103.349999999999</v>
      </c>
      <c r="I61" s="30">
        <v>18103.349999999999</v>
      </c>
      <c r="J61" s="31">
        <v>17802.18</v>
      </c>
      <c r="K61" s="30">
        <f t="shared" si="2"/>
        <v>41529.65</v>
      </c>
      <c r="L61" s="30">
        <f t="shared" si="3"/>
        <v>41529.65</v>
      </c>
      <c r="M61" s="30">
        <f t="shared" si="4"/>
        <v>301.16999999999825</v>
      </c>
      <c r="N61" s="24">
        <f t="shared" si="5"/>
        <v>30.357939395972029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710510</v>
      </c>
      <c r="B62" s="12" t="s">
        <v>130</v>
      </c>
      <c r="C62" s="13" t="s">
        <v>49</v>
      </c>
      <c r="D62" s="31">
        <v>243922.18</v>
      </c>
      <c r="E62" s="29">
        <f t="shared" ref="E62:E123" si="6">+F62-D62</f>
        <v>6300</v>
      </c>
      <c r="F62" s="31">
        <v>250222.18</v>
      </c>
      <c r="G62" s="29">
        <v>47902.57</v>
      </c>
      <c r="H62" s="29">
        <f t="shared" ref="H62:H123" si="7">+G62</f>
        <v>47902.57</v>
      </c>
      <c r="I62" s="30">
        <v>47902.57</v>
      </c>
      <c r="J62" s="31">
        <v>45821.69</v>
      </c>
      <c r="K62" s="30">
        <f t="shared" si="2"/>
        <v>202319.61</v>
      </c>
      <c r="L62" s="30">
        <f t="shared" si="3"/>
        <v>202319.61</v>
      </c>
      <c r="M62" s="30">
        <f t="shared" si="4"/>
        <v>2080.8799999999974</v>
      </c>
      <c r="N62" s="24">
        <f t="shared" si="5"/>
        <v>19.144014331583236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710512</v>
      </c>
      <c r="B63" s="12" t="s">
        <v>130</v>
      </c>
      <c r="C63" s="13" t="s">
        <v>50</v>
      </c>
      <c r="D63" s="31">
        <v>15764</v>
      </c>
      <c r="E63" s="29">
        <f t="shared" si="6"/>
        <v>0</v>
      </c>
      <c r="F63" s="31">
        <v>15764</v>
      </c>
      <c r="G63" s="29">
        <v>4362.92</v>
      </c>
      <c r="H63" s="29">
        <f t="shared" si="7"/>
        <v>4362.92</v>
      </c>
      <c r="I63" s="30">
        <v>4362.92</v>
      </c>
      <c r="J63" s="30">
        <v>4362.92</v>
      </c>
      <c r="K63" s="30">
        <f t="shared" si="2"/>
        <v>11401.08</v>
      </c>
      <c r="L63" s="30">
        <f t="shared" si="3"/>
        <v>11401.08</v>
      </c>
      <c r="M63" s="30">
        <f t="shared" si="4"/>
        <v>0</v>
      </c>
      <c r="N63" s="24">
        <f t="shared" si="5"/>
        <v>27.676478051256026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710601</v>
      </c>
      <c r="B64" s="12" t="s">
        <v>130</v>
      </c>
      <c r="C64" s="13" t="s">
        <v>51</v>
      </c>
      <c r="D64" s="31">
        <v>133731.26999999999</v>
      </c>
      <c r="E64" s="29">
        <f t="shared" si="6"/>
        <v>0</v>
      </c>
      <c r="F64" s="31">
        <v>133731.26999999999</v>
      </c>
      <c r="G64" s="29">
        <v>46009.67</v>
      </c>
      <c r="H64" s="29">
        <f t="shared" si="7"/>
        <v>46009.67</v>
      </c>
      <c r="I64" s="30">
        <v>46009.67</v>
      </c>
      <c r="J64" s="30">
        <v>37160.47</v>
      </c>
      <c r="K64" s="30">
        <f t="shared" si="2"/>
        <v>87721.599999999991</v>
      </c>
      <c r="L64" s="30">
        <f t="shared" si="3"/>
        <v>87721.599999999991</v>
      </c>
      <c r="M64" s="30">
        <f t="shared" si="4"/>
        <v>8849.1999999999971</v>
      </c>
      <c r="N64" s="24">
        <f t="shared" si="5"/>
        <v>34.404571197147831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710602</v>
      </c>
      <c r="B65" s="12" t="s">
        <v>130</v>
      </c>
      <c r="C65" s="13" t="s">
        <v>52</v>
      </c>
      <c r="D65" s="31">
        <v>90283.73</v>
      </c>
      <c r="E65" s="29">
        <f t="shared" si="6"/>
        <v>-262.5</v>
      </c>
      <c r="F65" s="31">
        <v>90021.23</v>
      </c>
      <c r="G65" s="29">
        <v>28222.26</v>
      </c>
      <c r="H65" s="29">
        <f t="shared" si="7"/>
        <v>28222.26</v>
      </c>
      <c r="I65" s="30">
        <v>28222.26</v>
      </c>
      <c r="J65" s="30">
        <v>28222.26</v>
      </c>
      <c r="K65" s="30">
        <f t="shared" si="2"/>
        <v>61798.97</v>
      </c>
      <c r="L65" s="30">
        <f t="shared" si="3"/>
        <v>61798.97</v>
      </c>
      <c r="M65" s="30">
        <f t="shared" si="4"/>
        <v>0</v>
      </c>
      <c r="N65" s="24">
        <f t="shared" si="5"/>
        <v>31.350671391626172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710704</v>
      </c>
      <c r="B66" s="12" t="s">
        <v>130</v>
      </c>
      <c r="C66" s="13" t="s">
        <v>93</v>
      </c>
      <c r="D66" s="31">
        <v>2010.74</v>
      </c>
      <c r="E66" s="29">
        <f t="shared" si="6"/>
        <v>0</v>
      </c>
      <c r="F66" s="31">
        <v>2010.74</v>
      </c>
      <c r="G66" s="29">
        <v>2010.73</v>
      </c>
      <c r="H66" s="29">
        <f t="shared" si="7"/>
        <v>2010.73</v>
      </c>
      <c r="I66" s="30">
        <v>2010.73</v>
      </c>
      <c r="J66" s="31">
        <v>2010.73</v>
      </c>
      <c r="K66" s="30">
        <f t="shared" si="2"/>
        <v>9.9999999999909051E-3</v>
      </c>
      <c r="L66" s="30">
        <f t="shared" si="3"/>
        <v>9.9999999999909051E-3</v>
      </c>
      <c r="M66" s="30">
        <f t="shared" si="4"/>
        <v>0</v>
      </c>
      <c r="N66" s="24">
        <f t="shared" si="5"/>
        <v>99.999502670658572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710707</v>
      </c>
      <c r="B67" s="12" t="s">
        <v>130</v>
      </c>
      <c r="C67" s="13" t="s">
        <v>94</v>
      </c>
      <c r="D67" s="31">
        <v>2172.52</v>
      </c>
      <c r="E67" s="29">
        <f t="shared" si="6"/>
        <v>878.13999999999987</v>
      </c>
      <c r="F67" s="31">
        <v>3050.66</v>
      </c>
      <c r="G67" s="29">
        <v>2629.33</v>
      </c>
      <c r="H67" s="29">
        <f t="shared" si="7"/>
        <v>2629.33</v>
      </c>
      <c r="I67" s="30">
        <v>2629.33</v>
      </c>
      <c r="J67" s="31">
        <v>2629.33</v>
      </c>
      <c r="K67" s="30">
        <f t="shared" si="2"/>
        <v>421.32999999999993</v>
      </c>
      <c r="L67" s="30">
        <f t="shared" si="3"/>
        <v>421.32999999999993</v>
      </c>
      <c r="M67" s="30">
        <f t="shared" si="4"/>
        <v>0</v>
      </c>
      <c r="N67" s="24">
        <f t="shared" si="5"/>
        <v>86.188890272924539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710711</v>
      </c>
      <c r="B68" s="12" t="s">
        <v>130</v>
      </c>
      <c r="C68" s="13" t="s">
        <v>55</v>
      </c>
      <c r="D68" s="31">
        <v>171137.82</v>
      </c>
      <c r="E68" s="29">
        <f t="shared" si="6"/>
        <v>0</v>
      </c>
      <c r="F68" s="31">
        <v>171137.82</v>
      </c>
      <c r="G68" s="29">
        <v>81000</v>
      </c>
      <c r="H68" s="29">
        <f t="shared" si="7"/>
        <v>81000</v>
      </c>
      <c r="I68" s="30">
        <v>81000</v>
      </c>
      <c r="J68" s="31">
        <v>81000</v>
      </c>
      <c r="K68" s="30">
        <f t="shared" si="2"/>
        <v>90137.82</v>
      </c>
      <c r="L68" s="30">
        <f t="shared" si="3"/>
        <v>90137.82</v>
      </c>
      <c r="M68" s="30">
        <f t="shared" si="4"/>
        <v>0</v>
      </c>
      <c r="N68" s="24">
        <f t="shared" si="5"/>
        <v>47.33027451208622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730104</v>
      </c>
      <c r="B69" s="12" t="s">
        <v>131</v>
      </c>
      <c r="C69" s="13" t="s">
        <v>56</v>
      </c>
      <c r="D69" s="31">
        <v>3320</v>
      </c>
      <c r="E69" s="29">
        <f t="shared" si="6"/>
        <v>0</v>
      </c>
      <c r="F69" s="31">
        <v>3320</v>
      </c>
      <c r="G69" s="29">
        <v>976.66</v>
      </c>
      <c r="H69" s="29">
        <f t="shared" si="7"/>
        <v>976.66</v>
      </c>
      <c r="I69" s="30">
        <v>976.66</v>
      </c>
      <c r="J69" s="30">
        <v>976.66</v>
      </c>
      <c r="K69" s="30">
        <f t="shared" ref="K69:K124" si="8">+F69-H69</f>
        <v>2343.34</v>
      </c>
      <c r="L69" s="30">
        <f t="shared" ref="L69:L124" si="9">+F69-I69</f>
        <v>2343.34</v>
      </c>
      <c r="M69" s="30">
        <f t="shared" ref="M69:M124" si="10">+I69-J69</f>
        <v>0</v>
      </c>
      <c r="N69" s="24">
        <f t="shared" ref="N69:N125" si="11">I69/F69*100</f>
        <v>29.41746987951807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730105</v>
      </c>
      <c r="B70" s="12" t="s">
        <v>131</v>
      </c>
      <c r="C70" s="13" t="s">
        <v>57</v>
      </c>
      <c r="D70" s="31">
        <v>480</v>
      </c>
      <c r="E70" s="29">
        <f t="shared" si="6"/>
        <v>0</v>
      </c>
      <c r="F70" s="31">
        <v>480</v>
      </c>
      <c r="G70" s="29">
        <v>31.42</v>
      </c>
      <c r="H70" s="29">
        <f t="shared" si="7"/>
        <v>31.42</v>
      </c>
      <c r="I70" s="30">
        <v>31.42</v>
      </c>
      <c r="J70" s="31">
        <v>31.42</v>
      </c>
      <c r="K70" s="30">
        <f t="shared" si="8"/>
        <v>448.58</v>
      </c>
      <c r="L70" s="30">
        <f t="shared" si="9"/>
        <v>448.58</v>
      </c>
      <c r="M70" s="30">
        <f t="shared" si="10"/>
        <v>0</v>
      </c>
      <c r="N70" s="24">
        <f t="shared" si="11"/>
        <v>6.5458333333333343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730106</v>
      </c>
      <c r="B71" s="12" t="s">
        <v>131</v>
      </c>
      <c r="C71" s="13" t="s">
        <v>58</v>
      </c>
      <c r="D71" s="31">
        <v>100</v>
      </c>
      <c r="E71" s="29">
        <f t="shared" si="6"/>
        <v>0</v>
      </c>
      <c r="F71" s="31">
        <v>100</v>
      </c>
      <c r="G71" s="29">
        <v>0</v>
      </c>
      <c r="H71" s="29">
        <f t="shared" si="7"/>
        <v>0</v>
      </c>
      <c r="I71" s="30">
        <v>0</v>
      </c>
      <c r="J71" s="31">
        <v>0</v>
      </c>
      <c r="K71" s="30">
        <f t="shared" si="8"/>
        <v>100</v>
      </c>
      <c r="L71" s="30">
        <f t="shared" si="9"/>
        <v>100</v>
      </c>
      <c r="M71" s="30">
        <f t="shared" si="10"/>
        <v>0</v>
      </c>
      <c r="N71" s="24">
        <f t="shared" si="11"/>
        <v>0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730201</v>
      </c>
      <c r="B72" s="12" t="s">
        <v>131</v>
      </c>
      <c r="C72" s="13" t="s">
        <v>59</v>
      </c>
      <c r="D72" s="31">
        <v>500</v>
      </c>
      <c r="E72" s="29">
        <f t="shared" si="6"/>
        <v>0</v>
      </c>
      <c r="F72" s="31">
        <v>500</v>
      </c>
      <c r="G72" s="29">
        <v>0</v>
      </c>
      <c r="H72" s="29">
        <f t="shared" si="7"/>
        <v>0</v>
      </c>
      <c r="I72" s="30">
        <v>0</v>
      </c>
      <c r="J72" s="31">
        <v>0</v>
      </c>
      <c r="K72" s="30">
        <f t="shared" si="8"/>
        <v>500</v>
      </c>
      <c r="L72" s="30">
        <f t="shared" si="9"/>
        <v>500</v>
      </c>
      <c r="M72" s="30">
        <f t="shared" si="10"/>
        <v>0</v>
      </c>
      <c r="N72" s="24">
        <f t="shared" si="11"/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730202</v>
      </c>
      <c r="B73" s="12" t="s">
        <v>131</v>
      </c>
      <c r="C73" s="13" t="s">
        <v>60</v>
      </c>
      <c r="D73" s="31">
        <v>300</v>
      </c>
      <c r="E73" s="29">
        <f t="shared" si="6"/>
        <v>0</v>
      </c>
      <c r="F73" s="31">
        <v>300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300</v>
      </c>
      <c r="L73" s="30">
        <f t="shared" si="9"/>
        <v>300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730204</v>
      </c>
      <c r="B74" s="12" t="s">
        <v>131</v>
      </c>
      <c r="C74" s="13" t="s">
        <v>61</v>
      </c>
      <c r="D74" s="31">
        <v>10399</v>
      </c>
      <c r="E74" s="29">
        <f t="shared" si="6"/>
        <v>0</v>
      </c>
      <c r="F74" s="31">
        <v>10399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10399</v>
      </c>
      <c r="L74" s="30">
        <f t="shared" si="9"/>
        <v>10399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730205</v>
      </c>
      <c r="B75" s="12" t="s">
        <v>131</v>
      </c>
      <c r="C75" s="13" t="s">
        <v>95</v>
      </c>
      <c r="D75" s="31">
        <v>45785.23</v>
      </c>
      <c r="E75" s="29">
        <f t="shared" si="6"/>
        <v>0</v>
      </c>
      <c r="F75" s="31">
        <v>45785.23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45785.23</v>
      </c>
      <c r="L75" s="30">
        <f t="shared" si="9"/>
        <v>45785.23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730207</v>
      </c>
      <c r="B76" s="12" t="s">
        <v>131</v>
      </c>
      <c r="C76" s="13" t="s">
        <v>96</v>
      </c>
      <c r="D76" s="31">
        <v>278.76</v>
      </c>
      <c r="E76" s="29">
        <f t="shared" si="6"/>
        <v>0</v>
      </c>
      <c r="F76" s="31">
        <v>278.76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278.76</v>
      </c>
      <c r="L76" s="30">
        <f t="shared" si="9"/>
        <v>278.76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730222</v>
      </c>
      <c r="B77" s="12" t="s">
        <v>131</v>
      </c>
      <c r="C77" s="13" t="s">
        <v>152</v>
      </c>
      <c r="D77" s="31">
        <v>3130</v>
      </c>
      <c r="E77" s="29">
        <f t="shared" si="6"/>
        <v>0</v>
      </c>
      <c r="F77" s="31">
        <v>3130</v>
      </c>
      <c r="G77" s="29">
        <v>0</v>
      </c>
      <c r="H77" s="29">
        <f t="shared" si="7"/>
        <v>0</v>
      </c>
      <c r="I77" s="30">
        <v>0</v>
      </c>
      <c r="J77" s="31">
        <v>0</v>
      </c>
      <c r="K77" s="30">
        <f t="shared" si="8"/>
        <v>3130</v>
      </c>
      <c r="L77" s="30">
        <f t="shared" si="9"/>
        <v>3130</v>
      </c>
      <c r="M77" s="30">
        <f t="shared" si="10"/>
        <v>0</v>
      </c>
      <c r="N77" s="24">
        <f t="shared" si="11"/>
        <v>0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730249</v>
      </c>
      <c r="B78" s="12" t="s">
        <v>131</v>
      </c>
      <c r="C78" s="13" t="s">
        <v>97</v>
      </c>
      <c r="D78" s="31">
        <v>40000</v>
      </c>
      <c r="E78" s="29">
        <f t="shared" si="6"/>
        <v>0</v>
      </c>
      <c r="F78" s="31">
        <v>40000</v>
      </c>
      <c r="G78" s="29">
        <v>3930</v>
      </c>
      <c r="H78" s="29">
        <f t="shared" si="7"/>
        <v>3930</v>
      </c>
      <c r="I78" s="30">
        <v>3930</v>
      </c>
      <c r="J78" s="31">
        <v>3930</v>
      </c>
      <c r="K78" s="30">
        <f t="shared" si="8"/>
        <v>36070</v>
      </c>
      <c r="L78" s="30">
        <f t="shared" si="9"/>
        <v>36070</v>
      </c>
      <c r="M78" s="30">
        <f t="shared" si="10"/>
        <v>0</v>
      </c>
      <c r="N78" s="24">
        <f t="shared" si="11"/>
        <v>9.8250000000000011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730255</v>
      </c>
      <c r="B79" s="12" t="s">
        <v>131</v>
      </c>
      <c r="C79" s="13" t="s">
        <v>98</v>
      </c>
      <c r="D79" s="31">
        <v>43000</v>
      </c>
      <c r="E79" s="29">
        <f t="shared" si="6"/>
        <v>20000</v>
      </c>
      <c r="F79" s="31">
        <v>63000</v>
      </c>
      <c r="G79" s="29">
        <v>24330.959999999999</v>
      </c>
      <c r="H79" s="29">
        <f t="shared" si="7"/>
        <v>24330.959999999999</v>
      </c>
      <c r="I79" s="30">
        <v>24330.959999999999</v>
      </c>
      <c r="J79" s="31">
        <v>15100.68</v>
      </c>
      <c r="K79" s="30">
        <f t="shared" si="8"/>
        <v>38669.040000000001</v>
      </c>
      <c r="L79" s="30">
        <f t="shared" si="9"/>
        <v>38669.040000000001</v>
      </c>
      <c r="M79" s="30">
        <f t="shared" si="10"/>
        <v>9230.2799999999988</v>
      </c>
      <c r="N79" s="24">
        <f t="shared" si="11"/>
        <v>38.620571428571424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730301</v>
      </c>
      <c r="B80" s="12" t="s">
        <v>131</v>
      </c>
      <c r="C80" s="13" t="s">
        <v>64</v>
      </c>
      <c r="D80" s="31">
        <v>4200</v>
      </c>
      <c r="E80" s="29">
        <f t="shared" si="6"/>
        <v>0</v>
      </c>
      <c r="F80" s="31">
        <v>4200</v>
      </c>
      <c r="G80" s="29">
        <v>80</v>
      </c>
      <c r="H80" s="29">
        <f t="shared" si="7"/>
        <v>80</v>
      </c>
      <c r="I80" s="30">
        <v>80</v>
      </c>
      <c r="J80" s="31">
        <v>0</v>
      </c>
      <c r="K80" s="30">
        <f t="shared" si="8"/>
        <v>4120</v>
      </c>
      <c r="L80" s="30">
        <f t="shared" si="9"/>
        <v>4120</v>
      </c>
      <c r="M80" s="30">
        <f t="shared" si="10"/>
        <v>80</v>
      </c>
      <c r="N80" s="24">
        <f t="shared" si="11"/>
        <v>1.9047619047619049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730303</v>
      </c>
      <c r="B81" s="12" t="s">
        <v>131</v>
      </c>
      <c r="C81" s="13" t="s">
        <v>65</v>
      </c>
      <c r="D81" s="31">
        <v>2000</v>
      </c>
      <c r="E81" s="29">
        <f t="shared" si="6"/>
        <v>0</v>
      </c>
      <c r="F81" s="31">
        <v>2000</v>
      </c>
      <c r="G81" s="29">
        <v>246.36</v>
      </c>
      <c r="H81" s="29">
        <f t="shared" si="7"/>
        <v>246.36</v>
      </c>
      <c r="I81" s="30">
        <v>246.36</v>
      </c>
      <c r="J81" s="31">
        <v>0</v>
      </c>
      <c r="K81" s="30">
        <f t="shared" si="8"/>
        <v>1753.6399999999999</v>
      </c>
      <c r="L81" s="30">
        <f t="shared" si="9"/>
        <v>1753.6399999999999</v>
      </c>
      <c r="M81" s="30">
        <f t="shared" si="10"/>
        <v>246.36</v>
      </c>
      <c r="N81" s="24">
        <f t="shared" si="11"/>
        <v>12.318000000000001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730402</v>
      </c>
      <c r="B82" s="12" t="s">
        <v>157</v>
      </c>
      <c r="C82" s="13" t="s">
        <v>99</v>
      </c>
      <c r="D82" s="31">
        <v>228417.71</v>
      </c>
      <c r="E82" s="29">
        <f t="shared" si="6"/>
        <v>-84000</v>
      </c>
      <c r="F82" s="31">
        <v>144417.71</v>
      </c>
      <c r="G82" s="29">
        <v>113590.83</v>
      </c>
      <c r="H82" s="29">
        <f t="shared" si="7"/>
        <v>113590.83</v>
      </c>
      <c r="I82" s="30">
        <v>113590.83</v>
      </c>
      <c r="J82" s="31">
        <v>113590.83</v>
      </c>
      <c r="K82" s="30">
        <f t="shared" si="8"/>
        <v>30826.87999999999</v>
      </c>
      <c r="L82" s="30">
        <f t="shared" si="9"/>
        <v>30826.87999999999</v>
      </c>
      <c r="M82" s="30">
        <f t="shared" si="10"/>
        <v>0</v>
      </c>
      <c r="N82" s="24">
        <f t="shared" si="11"/>
        <v>78.654363097157557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730404</v>
      </c>
      <c r="B83" s="12" t="s">
        <v>157</v>
      </c>
      <c r="C83" s="13" t="s">
        <v>66</v>
      </c>
      <c r="D83" s="31">
        <v>35000</v>
      </c>
      <c r="E83" s="29">
        <f t="shared" si="6"/>
        <v>0</v>
      </c>
      <c r="F83" s="31">
        <v>35000</v>
      </c>
      <c r="G83" s="29">
        <v>0</v>
      </c>
      <c r="H83" s="29">
        <f t="shared" si="7"/>
        <v>0</v>
      </c>
      <c r="I83" s="30">
        <v>0</v>
      </c>
      <c r="J83" s="31">
        <v>0</v>
      </c>
      <c r="K83" s="30">
        <f t="shared" si="8"/>
        <v>35000</v>
      </c>
      <c r="L83" s="30">
        <f t="shared" si="9"/>
        <v>35000</v>
      </c>
      <c r="M83" s="30">
        <f t="shared" si="10"/>
        <v>0</v>
      </c>
      <c r="N83" s="24">
        <f t="shared" si="11"/>
        <v>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730405</v>
      </c>
      <c r="B84" s="12" t="s">
        <v>157</v>
      </c>
      <c r="C84" s="13" t="s">
        <v>100</v>
      </c>
      <c r="D84" s="31">
        <v>15500</v>
      </c>
      <c r="E84" s="29">
        <f t="shared" si="6"/>
        <v>0</v>
      </c>
      <c r="F84" s="31">
        <v>15500</v>
      </c>
      <c r="G84" s="29">
        <v>134.33000000000001</v>
      </c>
      <c r="H84" s="29">
        <f t="shared" si="7"/>
        <v>134.33000000000001</v>
      </c>
      <c r="I84" s="30">
        <v>134.33000000000001</v>
      </c>
      <c r="J84" s="30">
        <v>72.53</v>
      </c>
      <c r="K84" s="30">
        <f t="shared" si="8"/>
        <v>15365.67</v>
      </c>
      <c r="L84" s="30">
        <f t="shared" si="9"/>
        <v>15365.67</v>
      </c>
      <c r="M84" s="30">
        <f t="shared" si="10"/>
        <v>61.800000000000011</v>
      </c>
      <c r="N84" s="24">
        <f t="shared" si="11"/>
        <v>0.86664516129032265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730415</v>
      </c>
      <c r="B85" s="12" t="s">
        <v>157</v>
      </c>
      <c r="C85" s="13" t="s">
        <v>153</v>
      </c>
      <c r="D85" s="31">
        <v>1000</v>
      </c>
      <c r="E85" s="29">
        <f t="shared" si="6"/>
        <v>0</v>
      </c>
      <c r="F85" s="31">
        <v>1000</v>
      </c>
      <c r="G85" s="29">
        <v>0</v>
      </c>
      <c r="H85" s="29">
        <f t="shared" si="7"/>
        <v>0</v>
      </c>
      <c r="I85" s="30">
        <v>0</v>
      </c>
      <c r="J85" s="30">
        <v>0</v>
      </c>
      <c r="K85" s="30">
        <f t="shared" si="8"/>
        <v>1000</v>
      </c>
      <c r="L85" s="30">
        <f t="shared" si="9"/>
        <v>1000</v>
      </c>
      <c r="M85" s="30">
        <f t="shared" si="10"/>
        <v>0</v>
      </c>
      <c r="N85" s="24">
        <f t="shared" si="11"/>
        <v>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734017</v>
      </c>
      <c r="B86" s="12" t="s">
        <v>157</v>
      </c>
      <c r="C86" s="13" t="s">
        <v>101</v>
      </c>
      <c r="D86" s="31">
        <v>1662000</v>
      </c>
      <c r="E86" s="29">
        <f t="shared" si="6"/>
        <v>-777967.7</v>
      </c>
      <c r="F86" s="31">
        <v>884032.3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884032.3</v>
      </c>
      <c r="L86" s="30">
        <f t="shared" si="9"/>
        <v>884032.3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730418</v>
      </c>
      <c r="B87" s="12" t="s">
        <v>157</v>
      </c>
      <c r="C87" s="13" t="s">
        <v>102</v>
      </c>
      <c r="D87" s="31">
        <v>131844.29</v>
      </c>
      <c r="E87" s="29">
        <f t="shared" si="6"/>
        <v>-85462</v>
      </c>
      <c r="F87" s="31">
        <v>46382.29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46382.29</v>
      </c>
      <c r="L87" s="30">
        <f t="shared" si="9"/>
        <v>46382.29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730425</v>
      </c>
      <c r="B88" s="12" t="s">
        <v>157</v>
      </c>
      <c r="C88" s="13" t="s">
        <v>103</v>
      </c>
      <c r="D88" s="31">
        <v>42000</v>
      </c>
      <c r="E88" s="29">
        <f t="shared" si="6"/>
        <v>60500</v>
      </c>
      <c r="F88" s="31">
        <v>102500</v>
      </c>
      <c r="G88" s="29">
        <v>67105.149999999994</v>
      </c>
      <c r="H88" s="29">
        <f t="shared" si="7"/>
        <v>67105.149999999994</v>
      </c>
      <c r="I88" s="30">
        <v>67105.149999999994</v>
      </c>
      <c r="J88" s="31">
        <v>37603.74</v>
      </c>
      <c r="K88" s="30">
        <f t="shared" si="8"/>
        <v>35394.850000000006</v>
      </c>
      <c r="L88" s="30">
        <f t="shared" si="9"/>
        <v>35394.850000000006</v>
      </c>
      <c r="M88" s="30">
        <f t="shared" si="10"/>
        <v>29501.409999999996</v>
      </c>
      <c r="N88" s="24">
        <f t="shared" si="11"/>
        <v>65.468439024390236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730504</v>
      </c>
      <c r="B89" s="12" t="s">
        <v>141</v>
      </c>
      <c r="C89" s="13" t="s">
        <v>104</v>
      </c>
      <c r="D89" s="31">
        <v>40000</v>
      </c>
      <c r="E89" s="29">
        <f t="shared" si="6"/>
        <v>47467.7</v>
      </c>
      <c r="F89" s="31">
        <v>87467.7</v>
      </c>
      <c r="G89" s="29">
        <v>38352.449999999997</v>
      </c>
      <c r="H89" s="29">
        <f t="shared" si="7"/>
        <v>38352.449999999997</v>
      </c>
      <c r="I89" s="30">
        <v>38352.449999999997</v>
      </c>
      <c r="J89" s="31">
        <v>33352.449999999997</v>
      </c>
      <c r="K89" s="30">
        <f t="shared" si="8"/>
        <v>49115.25</v>
      </c>
      <c r="L89" s="30">
        <f t="shared" si="9"/>
        <v>49115.25</v>
      </c>
      <c r="M89" s="30">
        <f>+I89-J89</f>
        <v>5000</v>
      </c>
      <c r="N89" s="24">
        <f>I89/F89*100</f>
        <v>43.84755744120401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730601</v>
      </c>
      <c r="B90" s="12" t="s">
        <v>145</v>
      </c>
      <c r="C90" s="13" t="s">
        <v>68</v>
      </c>
      <c r="D90" s="31">
        <v>80000</v>
      </c>
      <c r="E90" s="29">
        <f t="shared" si="6"/>
        <v>0</v>
      </c>
      <c r="F90" s="31">
        <v>80000</v>
      </c>
      <c r="G90" s="29">
        <v>12440.97</v>
      </c>
      <c r="H90" s="29">
        <f t="shared" si="7"/>
        <v>12440.97</v>
      </c>
      <c r="I90" s="30">
        <v>12440.97</v>
      </c>
      <c r="J90" s="31">
        <v>12440.97</v>
      </c>
      <c r="K90" s="30">
        <f t="shared" si="8"/>
        <v>67559.03</v>
      </c>
      <c r="L90" s="30">
        <f t="shared" si="9"/>
        <v>67559.03</v>
      </c>
      <c r="M90" s="30">
        <f t="shared" si="10"/>
        <v>0</v>
      </c>
      <c r="N90" s="24">
        <f t="shared" si="11"/>
        <v>15.5512125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730604</v>
      </c>
      <c r="B91" s="12" t="s">
        <v>145</v>
      </c>
      <c r="C91" s="13" t="s">
        <v>162</v>
      </c>
      <c r="D91" s="31">
        <v>0</v>
      </c>
      <c r="E91" s="29">
        <f t="shared" si="6"/>
        <v>40000</v>
      </c>
      <c r="F91" s="31">
        <v>40000</v>
      </c>
      <c r="G91" s="29">
        <v>0</v>
      </c>
      <c r="H91" s="29">
        <f t="shared" si="7"/>
        <v>0</v>
      </c>
      <c r="I91" s="30">
        <v>0</v>
      </c>
      <c r="J91" s="31">
        <v>0</v>
      </c>
      <c r="K91" s="30">
        <f t="shared" si="8"/>
        <v>40000</v>
      </c>
      <c r="L91" s="30">
        <f t="shared" si="9"/>
        <v>40000</v>
      </c>
      <c r="M91" s="30">
        <f t="shared" si="10"/>
        <v>0</v>
      </c>
      <c r="N91" s="24">
        <f t="shared" si="11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730605</v>
      </c>
      <c r="B92" s="12" t="s">
        <v>145</v>
      </c>
      <c r="C92" s="13" t="s">
        <v>105</v>
      </c>
      <c r="D92" s="31">
        <v>63750</v>
      </c>
      <c r="E92" s="29">
        <f t="shared" si="6"/>
        <v>100000</v>
      </c>
      <c r="F92" s="31">
        <v>163750</v>
      </c>
      <c r="G92" s="29">
        <v>21997.03</v>
      </c>
      <c r="H92" s="29">
        <f t="shared" si="7"/>
        <v>21997.03</v>
      </c>
      <c r="I92" s="30">
        <v>21997.03</v>
      </c>
      <c r="J92" s="31">
        <v>21997.03</v>
      </c>
      <c r="K92" s="30">
        <f t="shared" si="8"/>
        <v>141752.97</v>
      </c>
      <c r="L92" s="30">
        <f t="shared" si="9"/>
        <v>141752.97</v>
      </c>
      <c r="M92" s="30">
        <f t="shared" si="10"/>
        <v>0</v>
      </c>
      <c r="N92" s="24">
        <f t="shared" si="11"/>
        <v>13.433300763358776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730609</v>
      </c>
      <c r="B93" s="12" t="s">
        <v>145</v>
      </c>
      <c r="C93" s="13" t="s">
        <v>106</v>
      </c>
      <c r="D93" s="31">
        <v>4000</v>
      </c>
      <c r="E93" s="29">
        <f t="shared" si="6"/>
        <v>0</v>
      </c>
      <c r="F93" s="31">
        <v>4000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4000</v>
      </c>
      <c r="L93" s="30">
        <f t="shared" si="9"/>
        <v>4000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730612</v>
      </c>
      <c r="B94" s="12" t="s">
        <v>145</v>
      </c>
      <c r="C94" s="13" t="s">
        <v>107</v>
      </c>
      <c r="D94" s="31">
        <v>2484</v>
      </c>
      <c r="E94" s="29">
        <f t="shared" si="6"/>
        <v>0</v>
      </c>
      <c r="F94" s="31">
        <v>2484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2484</v>
      </c>
      <c r="L94" s="30">
        <f t="shared" si="9"/>
        <v>2484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730613</v>
      </c>
      <c r="B95" s="12" t="s">
        <v>145</v>
      </c>
      <c r="C95" s="13" t="s">
        <v>108</v>
      </c>
      <c r="D95" s="31">
        <v>14750</v>
      </c>
      <c r="E95" s="29">
        <f t="shared" si="6"/>
        <v>0</v>
      </c>
      <c r="F95" s="31">
        <v>14750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14750</v>
      </c>
      <c r="L95" s="30">
        <f t="shared" si="9"/>
        <v>14750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730704</v>
      </c>
      <c r="B96" s="12" t="s">
        <v>142</v>
      </c>
      <c r="C96" s="13" t="s">
        <v>72</v>
      </c>
      <c r="D96" s="31">
        <v>3000</v>
      </c>
      <c r="E96" s="29">
        <f t="shared" si="6"/>
        <v>0</v>
      </c>
      <c r="F96" s="31">
        <v>3000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3000</v>
      </c>
      <c r="L96" s="30">
        <f t="shared" si="9"/>
        <v>3000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730801</v>
      </c>
      <c r="B97" s="12" t="s">
        <v>146</v>
      </c>
      <c r="C97" s="13" t="s">
        <v>73</v>
      </c>
      <c r="D97" s="31">
        <v>20900</v>
      </c>
      <c r="E97" s="29">
        <f t="shared" si="6"/>
        <v>0</v>
      </c>
      <c r="F97" s="31">
        <v>20900</v>
      </c>
      <c r="G97" s="29">
        <v>4271.42</v>
      </c>
      <c r="H97" s="29">
        <f t="shared" si="7"/>
        <v>4271.42</v>
      </c>
      <c r="I97" s="30">
        <v>4271.42</v>
      </c>
      <c r="J97" s="31">
        <v>2485.34</v>
      </c>
      <c r="K97" s="30">
        <f t="shared" si="8"/>
        <v>16628.580000000002</v>
      </c>
      <c r="L97" s="30">
        <f t="shared" si="9"/>
        <v>16628.580000000002</v>
      </c>
      <c r="M97" s="30">
        <f t="shared" si="10"/>
        <v>1786.08</v>
      </c>
      <c r="N97" s="24">
        <f t="shared" si="11"/>
        <v>20.437416267942584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730802</v>
      </c>
      <c r="B98" s="12" t="s">
        <v>146</v>
      </c>
      <c r="C98" s="13" t="s">
        <v>74</v>
      </c>
      <c r="D98" s="31">
        <v>15024.17</v>
      </c>
      <c r="E98" s="29">
        <f t="shared" si="6"/>
        <v>100</v>
      </c>
      <c r="F98" s="31">
        <v>15124.17</v>
      </c>
      <c r="G98" s="29">
        <v>213.4</v>
      </c>
      <c r="H98" s="29">
        <f t="shared" si="7"/>
        <v>213.4</v>
      </c>
      <c r="I98" s="30">
        <v>213.4</v>
      </c>
      <c r="J98" s="31">
        <v>2.59</v>
      </c>
      <c r="K98" s="30">
        <f t="shared" si="8"/>
        <v>14910.77</v>
      </c>
      <c r="L98" s="30">
        <f t="shared" si="9"/>
        <v>14910.77</v>
      </c>
      <c r="M98" s="30">
        <f t="shared" si="10"/>
        <v>210.81</v>
      </c>
      <c r="N98" s="24">
        <f t="shared" si="11"/>
        <v>1.4109865202520204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730803</v>
      </c>
      <c r="B99" s="12" t="s">
        <v>146</v>
      </c>
      <c r="C99" s="13" t="s">
        <v>109</v>
      </c>
      <c r="D99" s="31">
        <v>40000</v>
      </c>
      <c r="E99" s="29">
        <f t="shared" si="6"/>
        <v>-5000</v>
      </c>
      <c r="F99" s="31">
        <v>35000</v>
      </c>
      <c r="G99" s="29">
        <v>0</v>
      </c>
      <c r="H99" s="29">
        <f t="shared" si="7"/>
        <v>0</v>
      </c>
      <c r="I99" s="30">
        <v>0</v>
      </c>
      <c r="J99" s="31">
        <v>0</v>
      </c>
      <c r="K99" s="30">
        <f t="shared" si="8"/>
        <v>35000</v>
      </c>
      <c r="L99" s="30">
        <f t="shared" si="9"/>
        <v>35000</v>
      </c>
      <c r="M99" s="30">
        <f t="shared" si="10"/>
        <v>0</v>
      </c>
      <c r="N99" s="24">
        <f t="shared" si="11"/>
        <v>0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730804</v>
      </c>
      <c r="B100" s="12" t="s">
        <v>146</v>
      </c>
      <c r="C100" s="13" t="s">
        <v>75</v>
      </c>
      <c r="D100" s="31">
        <v>4521.43</v>
      </c>
      <c r="E100" s="29">
        <f t="shared" si="6"/>
        <v>0</v>
      </c>
      <c r="F100" s="31">
        <v>4521.43</v>
      </c>
      <c r="G100" s="29">
        <v>314.77999999999997</v>
      </c>
      <c r="H100" s="29">
        <f t="shared" si="7"/>
        <v>314.77999999999997</v>
      </c>
      <c r="I100" s="30">
        <v>314.77999999999997</v>
      </c>
      <c r="J100" s="31">
        <v>133.41</v>
      </c>
      <c r="K100" s="30">
        <f t="shared" si="8"/>
        <v>4206.6500000000005</v>
      </c>
      <c r="L100" s="30">
        <f t="shared" si="9"/>
        <v>4206.6500000000005</v>
      </c>
      <c r="M100" s="30">
        <f t="shared" si="10"/>
        <v>181.36999999999998</v>
      </c>
      <c r="N100" s="24">
        <f t="shared" si="11"/>
        <v>6.9619567260800226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730805</v>
      </c>
      <c r="B101" s="12" t="s">
        <v>146</v>
      </c>
      <c r="C101" s="13" t="s">
        <v>76</v>
      </c>
      <c r="D101" s="31">
        <v>1816.39</v>
      </c>
      <c r="E101" s="29">
        <f t="shared" si="6"/>
        <v>0</v>
      </c>
      <c r="F101" s="31">
        <v>1816.39</v>
      </c>
      <c r="G101" s="29">
        <v>129.76</v>
      </c>
      <c r="H101" s="29">
        <f t="shared" si="7"/>
        <v>129.76</v>
      </c>
      <c r="I101" s="30">
        <v>129.76</v>
      </c>
      <c r="J101" s="31">
        <v>2.2799999999999998</v>
      </c>
      <c r="K101" s="30">
        <f t="shared" si="8"/>
        <v>1686.63</v>
      </c>
      <c r="L101" s="30">
        <f t="shared" si="9"/>
        <v>1686.63</v>
      </c>
      <c r="M101" s="30">
        <f t="shared" si="10"/>
        <v>127.47999999999999</v>
      </c>
      <c r="N101" s="24">
        <f t="shared" si="11"/>
        <v>7.1438402545708781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730807</v>
      </c>
      <c r="B102" s="12" t="s">
        <v>146</v>
      </c>
      <c r="C102" s="13" t="s">
        <v>77</v>
      </c>
      <c r="D102" s="31">
        <v>688.25</v>
      </c>
      <c r="E102" s="29">
        <f t="shared" si="6"/>
        <v>0</v>
      </c>
      <c r="F102" s="31">
        <v>688.25</v>
      </c>
      <c r="G102" s="29">
        <v>58.4</v>
      </c>
      <c r="H102" s="29">
        <f t="shared" si="7"/>
        <v>58.4</v>
      </c>
      <c r="I102" s="30">
        <v>58.4</v>
      </c>
      <c r="J102" s="31">
        <v>58.4</v>
      </c>
      <c r="K102" s="30">
        <f t="shared" si="8"/>
        <v>629.85</v>
      </c>
      <c r="L102" s="30">
        <f t="shared" si="9"/>
        <v>629.85</v>
      </c>
      <c r="M102" s="30">
        <f t="shared" si="10"/>
        <v>0</v>
      </c>
      <c r="N102" s="24">
        <f t="shared" si="11"/>
        <v>8.4852887758808571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730811</v>
      </c>
      <c r="B103" s="12" t="s">
        <v>146</v>
      </c>
      <c r="C103" s="13" t="s">
        <v>110</v>
      </c>
      <c r="D103" s="31">
        <v>127532.14</v>
      </c>
      <c r="E103" s="29">
        <f t="shared" si="6"/>
        <v>0</v>
      </c>
      <c r="F103" s="31">
        <v>127532.14</v>
      </c>
      <c r="G103" s="29">
        <v>2.41</v>
      </c>
      <c r="H103" s="29">
        <f t="shared" si="7"/>
        <v>2.41</v>
      </c>
      <c r="I103" s="30">
        <v>2.41</v>
      </c>
      <c r="J103" s="31">
        <v>2.41</v>
      </c>
      <c r="K103" s="30">
        <f t="shared" si="8"/>
        <v>127529.73</v>
      </c>
      <c r="L103" s="30">
        <f t="shared" si="9"/>
        <v>127529.73</v>
      </c>
      <c r="M103" s="30">
        <f t="shared" si="10"/>
        <v>0</v>
      </c>
      <c r="N103" s="24">
        <f t="shared" si="11"/>
        <v>1.8897197208484072E-3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730812</v>
      </c>
      <c r="B104" s="12" t="s">
        <v>146</v>
      </c>
      <c r="C104" s="13" t="s">
        <v>111</v>
      </c>
      <c r="D104" s="31">
        <v>8490.75</v>
      </c>
      <c r="E104" s="29">
        <f t="shared" si="6"/>
        <v>-400</v>
      </c>
      <c r="F104" s="31">
        <v>8090.75</v>
      </c>
      <c r="G104" s="29">
        <v>2152.41</v>
      </c>
      <c r="H104" s="29">
        <f t="shared" si="7"/>
        <v>2152.41</v>
      </c>
      <c r="I104" s="30">
        <v>2152.41</v>
      </c>
      <c r="J104" s="31">
        <v>28.92</v>
      </c>
      <c r="K104" s="30">
        <f t="shared" si="8"/>
        <v>5938.34</v>
      </c>
      <c r="L104" s="30">
        <f t="shared" si="9"/>
        <v>5938.34</v>
      </c>
      <c r="M104" s="30">
        <f t="shared" si="10"/>
        <v>2123.4899999999998</v>
      </c>
      <c r="N104" s="24">
        <f t="shared" si="11"/>
        <v>26.603343324166485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730813</v>
      </c>
      <c r="B105" s="12" t="s">
        <v>146</v>
      </c>
      <c r="C105" s="13" t="s">
        <v>112</v>
      </c>
      <c r="D105" s="31">
        <v>80000</v>
      </c>
      <c r="E105" s="29">
        <f t="shared" si="6"/>
        <v>0</v>
      </c>
      <c r="F105" s="31">
        <v>80000</v>
      </c>
      <c r="G105" s="29">
        <v>7099.12</v>
      </c>
      <c r="H105" s="29">
        <f t="shared" si="7"/>
        <v>7099.12</v>
      </c>
      <c r="I105" s="30">
        <v>7099.12</v>
      </c>
      <c r="J105" s="31">
        <v>6950.25</v>
      </c>
      <c r="K105" s="30">
        <f t="shared" si="8"/>
        <v>72900.88</v>
      </c>
      <c r="L105" s="30">
        <f t="shared" si="9"/>
        <v>72900.88</v>
      </c>
      <c r="M105" s="30">
        <f t="shared" si="10"/>
        <v>148.86999999999989</v>
      </c>
      <c r="N105" s="24">
        <f t="shared" si="11"/>
        <v>8.873899999999999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730814</v>
      </c>
      <c r="B106" s="12" t="s">
        <v>146</v>
      </c>
      <c r="C106" s="13" t="s">
        <v>113</v>
      </c>
      <c r="D106" s="31">
        <v>12500</v>
      </c>
      <c r="E106" s="29">
        <f t="shared" si="6"/>
        <v>0</v>
      </c>
      <c r="F106" s="31">
        <v>12500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12500</v>
      </c>
      <c r="L106" s="30">
        <f t="shared" si="9"/>
        <v>12500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730819</v>
      </c>
      <c r="B107" s="12" t="s">
        <v>146</v>
      </c>
      <c r="C107" s="13" t="s">
        <v>114</v>
      </c>
      <c r="D107" s="31">
        <v>21280</v>
      </c>
      <c r="E107" s="29">
        <f t="shared" si="6"/>
        <v>0</v>
      </c>
      <c r="F107" s="31">
        <v>21280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21280</v>
      </c>
      <c r="L107" s="30">
        <f t="shared" si="9"/>
        <v>21280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730825</v>
      </c>
      <c r="B108" s="12" t="s">
        <v>146</v>
      </c>
      <c r="C108" s="13" t="s">
        <v>115</v>
      </c>
      <c r="D108" s="31">
        <v>574</v>
      </c>
      <c r="E108" s="29">
        <f t="shared" si="6"/>
        <v>0</v>
      </c>
      <c r="F108" s="31">
        <v>574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574</v>
      </c>
      <c r="L108" s="30">
        <f t="shared" si="9"/>
        <v>574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731403</v>
      </c>
      <c r="B109" s="12" t="s">
        <v>146</v>
      </c>
      <c r="C109" s="13" t="s">
        <v>163</v>
      </c>
      <c r="D109" s="31">
        <v>0</v>
      </c>
      <c r="E109" s="29">
        <f t="shared" si="6"/>
        <v>300</v>
      </c>
      <c r="F109" s="31">
        <v>300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300</v>
      </c>
      <c r="L109" s="30">
        <f t="shared" si="9"/>
        <v>300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731406</v>
      </c>
      <c r="B110" s="12" t="s">
        <v>146</v>
      </c>
      <c r="C110" s="13" t="s">
        <v>116</v>
      </c>
      <c r="D110" s="31">
        <v>1130</v>
      </c>
      <c r="E110" s="29">
        <f t="shared" si="6"/>
        <v>0</v>
      </c>
      <c r="F110" s="31">
        <v>1130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1130</v>
      </c>
      <c r="L110" s="30">
        <f t="shared" si="9"/>
        <v>1130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731407</v>
      </c>
      <c r="B111" s="12" t="s">
        <v>146</v>
      </c>
      <c r="C111" s="13" t="s">
        <v>80</v>
      </c>
      <c r="D111" s="31">
        <v>30</v>
      </c>
      <c r="E111" s="29">
        <f t="shared" si="6"/>
        <v>0</v>
      </c>
      <c r="F111" s="31">
        <v>30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30</v>
      </c>
      <c r="L111" s="30">
        <f t="shared" si="9"/>
        <v>30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750101</v>
      </c>
      <c r="B112" s="12" t="s">
        <v>132</v>
      </c>
      <c r="C112" s="13" t="s">
        <v>117</v>
      </c>
      <c r="D112" s="31">
        <v>4560144.09</v>
      </c>
      <c r="E112" s="29">
        <f t="shared" si="6"/>
        <v>0</v>
      </c>
      <c r="F112" s="31">
        <v>4560144.09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4560144.09</v>
      </c>
      <c r="L112" s="30">
        <f t="shared" si="9"/>
        <v>4560144.09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750104</v>
      </c>
      <c r="B113" s="12" t="s">
        <v>132</v>
      </c>
      <c r="C113" s="13" t="s">
        <v>118</v>
      </c>
      <c r="D113" s="31">
        <v>32000</v>
      </c>
      <c r="E113" s="29">
        <f t="shared" si="6"/>
        <v>130462</v>
      </c>
      <c r="F113" s="31">
        <v>162462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162462</v>
      </c>
      <c r="L113" s="30">
        <f t="shared" si="9"/>
        <v>162462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770102</v>
      </c>
      <c r="B114" s="12" t="s">
        <v>133</v>
      </c>
      <c r="C114" s="13" t="s">
        <v>119</v>
      </c>
      <c r="D114" s="31">
        <v>2300</v>
      </c>
      <c r="E114" s="29">
        <f t="shared" si="6"/>
        <v>0</v>
      </c>
      <c r="F114" s="31">
        <v>2300</v>
      </c>
      <c r="G114" s="29">
        <v>165.6</v>
      </c>
      <c r="H114" s="29">
        <f t="shared" si="7"/>
        <v>165.6</v>
      </c>
      <c r="I114" s="30">
        <v>165.6</v>
      </c>
      <c r="J114" s="31">
        <v>165.6</v>
      </c>
      <c r="K114" s="30">
        <f t="shared" si="8"/>
        <v>2134.4</v>
      </c>
      <c r="L114" s="30">
        <f t="shared" si="9"/>
        <v>2134.4</v>
      </c>
      <c r="M114" s="30">
        <f t="shared" si="10"/>
        <v>0</v>
      </c>
      <c r="N114" s="24">
        <f t="shared" si="11"/>
        <v>7.1999999999999993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770203</v>
      </c>
      <c r="B115" s="12" t="s">
        <v>133</v>
      </c>
      <c r="C115" s="13" t="s">
        <v>85</v>
      </c>
      <c r="D115" s="31">
        <v>50</v>
      </c>
      <c r="E115" s="29">
        <f t="shared" si="6"/>
        <v>0</v>
      </c>
      <c r="F115" s="31">
        <v>50</v>
      </c>
      <c r="G115" s="29">
        <v>6.6</v>
      </c>
      <c r="H115" s="29">
        <f t="shared" si="7"/>
        <v>6.6</v>
      </c>
      <c r="I115" s="30">
        <v>6.6</v>
      </c>
      <c r="J115" s="31">
        <v>6.6</v>
      </c>
      <c r="K115" s="30">
        <f t="shared" si="8"/>
        <v>43.4</v>
      </c>
      <c r="L115" s="30">
        <f t="shared" si="9"/>
        <v>43.4</v>
      </c>
      <c r="M115" s="30">
        <f t="shared" si="10"/>
        <v>0</v>
      </c>
      <c r="N115" s="24">
        <f t="shared" si="11"/>
        <v>13.200000000000001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780104</v>
      </c>
      <c r="B116" s="12" t="s">
        <v>160</v>
      </c>
      <c r="C116" s="13" t="s">
        <v>161</v>
      </c>
      <c r="D116" s="31">
        <v>0</v>
      </c>
      <c r="E116" s="29">
        <f t="shared" si="6"/>
        <v>4000</v>
      </c>
      <c r="F116" s="31">
        <v>4000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4000</v>
      </c>
      <c r="L116" s="30">
        <f t="shared" si="9"/>
        <v>4000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780204</v>
      </c>
      <c r="B117" s="12" t="s">
        <v>147</v>
      </c>
      <c r="C117" s="13" t="s">
        <v>120</v>
      </c>
      <c r="D117" s="31">
        <v>5353</v>
      </c>
      <c r="E117" s="29">
        <f t="shared" si="6"/>
        <v>0</v>
      </c>
      <c r="F117" s="31">
        <v>5353</v>
      </c>
      <c r="G117" s="29">
        <v>2642.45</v>
      </c>
      <c r="H117" s="29">
        <f t="shared" si="7"/>
        <v>2642.45</v>
      </c>
      <c r="I117" s="30">
        <v>2642.45</v>
      </c>
      <c r="J117" s="31">
        <v>2642.45</v>
      </c>
      <c r="K117" s="30">
        <f t="shared" si="8"/>
        <v>2710.55</v>
      </c>
      <c r="L117" s="30">
        <f t="shared" si="9"/>
        <v>2710.55</v>
      </c>
      <c r="M117" s="30">
        <f t="shared" si="10"/>
        <v>0</v>
      </c>
      <c r="N117" s="24">
        <f t="shared" si="11"/>
        <v>49.363908088922095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840103</v>
      </c>
      <c r="B118" s="12" t="s">
        <v>134</v>
      </c>
      <c r="C118" s="13" t="s">
        <v>121</v>
      </c>
      <c r="D118" s="31">
        <v>9471</v>
      </c>
      <c r="E118" s="29">
        <f t="shared" si="6"/>
        <v>0</v>
      </c>
      <c r="F118" s="31">
        <v>9471</v>
      </c>
      <c r="G118" s="29">
        <v>0</v>
      </c>
      <c r="H118" s="29">
        <f t="shared" si="7"/>
        <v>0</v>
      </c>
      <c r="I118" s="30">
        <v>0</v>
      </c>
      <c r="J118" s="31">
        <v>0</v>
      </c>
      <c r="K118" s="30">
        <f t="shared" si="8"/>
        <v>9471</v>
      </c>
      <c r="L118" s="30">
        <f t="shared" si="9"/>
        <v>9471</v>
      </c>
      <c r="M118" s="30">
        <f t="shared" si="10"/>
        <v>0</v>
      </c>
      <c r="N118" s="24">
        <f t="shared" si="11"/>
        <v>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840104</v>
      </c>
      <c r="B119" s="12" t="s">
        <v>134</v>
      </c>
      <c r="C119" s="13" t="s">
        <v>78</v>
      </c>
      <c r="D119" s="31">
        <v>69880</v>
      </c>
      <c r="E119" s="29">
        <f t="shared" si="6"/>
        <v>0</v>
      </c>
      <c r="F119" s="31">
        <v>69880</v>
      </c>
      <c r="G119" s="29">
        <v>650</v>
      </c>
      <c r="H119" s="29">
        <f t="shared" si="7"/>
        <v>650</v>
      </c>
      <c r="I119" s="30">
        <v>650</v>
      </c>
      <c r="J119" s="31">
        <v>650</v>
      </c>
      <c r="K119" s="30">
        <f t="shared" si="8"/>
        <v>69230</v>
      </c>
      <c r="L119" s="30">
        <f t="shared" si="9"/>
        <v>69230</v>
      </c>
      <c r="M119" s="30">
        <f t="shared" si="10"/>
        <v>0</v>
      </c>
      <c r="N119" s="24">
        <f t="shared" si="11"/>
        <v>0.93016599885518036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840107</v>
      </c>
      <c r="B120" s="12" t="s">
        <v>134</v>
      </c>
      <c r="C120" s="13" t="s">
        <v>80</v>
      </c>
      <c r="D120" s="31">
        <v>11649</v>
      </c>
      <c r="E120" s="29">
        <f t="shared" si="6"/>
        <v>6011</v>
      </c>
      <c r="F120" s="31">
        <v>17660</v>
      </c>
      <c r="G120" s="29">
        <v>6010.9</v>
      </c>
      <c r="H120" s="29">
        <f t="shared" si="7"/>
        <v>6010.9</v>
      </c>
      <c r="I120" s="30">
        <v>6010.9</v>
      </c>
      <c r="J120" s="31">
        <v>6010.9</v>
      </c>
      <c r="K120" s="30">
        <f t="shared" si="8"/>
        <v>11649.1</v>
      </c>
      <c r="L120" s="30">
        <f t="shared" si="9"/>
        <v>11649.1</v>
      </c>
      <c r="M120" s="30">
        <f t="shared" si="10"/>
        <v>0</v>
      </c>
      <c r="N120" s="24">
        <f t="shared" si="11"/>
        <v>34.036806342015851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840201</v>
      </c>
      <c r="B121" s="12" t="s">
        <v>148</v>
      </c>
      <c r="C121" s="13" t="s">
        <v>122</v>
      </c>
      <c r="D121" s="31">
        <v>30000</v>
      </c>
      <c r="E121" s="29">
        <f t="shared" si="6"/>
        <v>-14000</v>
      </c>
      <c r="F121" s="31">
        <v>16000</v>
      </c>
      <c r="G121" s="29">
        <v>16000</v>
      </c>
      <c r="H121" s="29">
        <f t="shared" si="7"/>
        <v>16000</v>
      </c>
      <c r="I121" s="30">
        <v>16000</v>
      </c>
      <c r="J121" s="31">
        <v>16000</v>
      </c>
      <c r="K121" s="30">
        <f t="shared" si="8"/>
        <v>0</v>
      </c>
      <c r="L121" s="30">
        <f t="shared" si="9"/>
        <v>0</v>
      </c>
      <c r="M121" s="30">
        <f t="shared" si="10"/>
        <v>0</v>
      </c>
      <c r="N121" s="24">
        <f t="shared" si="11"/>
        <v>100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840301</v>
      </c>
      <c r="B122" s="12" t="s">
        <v>148</v>
      </c>
      <c r="C122" s="13" t="s">
        <v>122</v>
      </c>
      <c r="D122" s="31">
        <v>0</v>
      </c>
      <c r="E122" s="29">
        <f t="shared" si="6"/>
        <v>64000</v>
      </c>
      <c r="F122" s="31">
        <v>64000</v>
      </c>
      <c r="G122" s="29">
        <v>37551.660000000003</v>
      </c>
      <c r="H122" s="29">
        <f t="shared" si="7"/>
        <v>37551.660000000003</v>
      </c>
      <c r="I122" s="30">
        <v>37551.660000000003</v>
      </c>
      <c r="J122" s="31">
        <v>15000</v>
      </c>
      <c r="K122" s="30">
        <f t="shared" si="8"/>
        <v>26448.339999999997</v>
      </c>
      <c r="L122" s="30">
        <f t="shared" si="9"/>
        <v>26448.339999999997</v>
      </c>
      <c r="M122" s="30">
        <f t="shared" si="10"/>
        <v>22551.660000000003</v>
      </c>
      <c r="N122" s="24">
        <f t="shared" si="11"/>
        <v>58.67446875000001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13">
        <v>960201</v>
      </c>
      <c r="B123" s="12" t="s">
        <v>135</v>
      </c>
      <c r="C123" s="13" t="s">
        <v>123</v>
      </c>
      <c r="D123" s="31">
        <v>262252.63</v>
      </c>
      <c r="E123" s="29">
        <f t="shared" si="6"/>
        <v>0</v>
      </c>
      <c r="F123" s="31">
        <v>262252.63</v>
      </c>
      <c r="G123" s="29">
        <v>125151.58</v>
      </c>
      <c r="H123" s="29">
        <f t="shared" si="7"/>
        <v>125151.58</v>
      </c>
      <c r="I123" s="30">
        <v>125151.58</v>
      </c>
      <c r="J123" s="31">
        <v>125151.58</v>
      </c>
      <c r="K123" s="30">
        <f t="shared" si="8"/>
        <v>137101.04999999999</v>
      </c>
      <c r="L123" s="30">
        <f t="shared" si="9"/>
        <v>137101.04999999999</v>
      </c>
      <c r="M123" s="30">
        <f t="shared" si="10"/>
        <v>0</v>
      </c>
      <c r="N123" s="24">
        <f t="shared" si="11"/>
        <v>47.721763552952737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6">
        <v>970101</v>
      </c>
      <c r="B124" s="27" t="s">
        <v>136</v>
      </c>
      <c r="C124" s="26" t="s">
        <v>124</v>
      </c>
      <c r="D124" s="32">
        <v>350000</v>
      </c>
      <c r="E124" s="33">
        <f t="shared" ref="E124" si="12">+F124-D124</f>
        <v>500000</v>
      </c>
      <c r="F124" s="32">
        <v>850000</v>
      </c>
      <c r="G124" s="33">
        <v>817416.78</v>
      </c>
      <c r="H124" s="33">
        <f t="shared" ref="H124" si="13">+G124</f>
        <v>817416.78</v>
      </c>
      <c r="I124" s="34">
        <v>817416.78</v>
      </c>
      <c r="J124" s="32">
        <v>817416.78</v>
      </c>
      <c r="K124" s="30">
        <f t="shared" si="8"/>
        <v>32583.219999999972</v>
      </c>
      <c r="L124" s="30">
        <f t="shared" si="9"/>
        <v>32583.219999999972</v>
      </c>
      <c r="M124" s="30">
        <f t="shared" si="10"/>
        <v>0</v>
      </c>
      <c r="N124" s="24">
        <f t="shared" si="11"/>
        <v>96.166679999999999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8"/>
      <c r="B125" s="28"/>
      <c r="C125" s="28"/>
      <c r="D125" s="35">
        <f>SUM(D2:D124)</f>
        <v>11954614.6</v>
      </c>
      <c r="E125" s="35">
        <f t="shared" ref="E125:M125" si="14">SUM(E2:E124)</f>
        <v>0</v>
      </c>
      <c r="F125" s="35">
        <f t="shared" si="14"/>
        <v>11954614.6</v>
      </c>
      <c r="G125" s="35">
        <f t="shared" si="14"/>
        <v>2678978.9699999997</v>
      </c>
      <c r="H125" s="35">
        <f t="shared" si="14"/>
        <v>2678978.9699999997</v>
      </c>
      <c r="I125" s="35">
        <f t="shared" si="14"/>
        <v>2678978.9699999997</v>
      </c>
      <c r="J125" s="35">
        <f>SUM(J2:J124)</f>
        <v>2544633.9699999997</v>
      </c>
      <c r="K125" s="35">
        <f t="shared" si="14"/>
        <v>9275635.6300000027</v>
      </c>
      <c r="L125" s="35">
        <f t="shared" si="14"/>
        <v>9275635.6300000027</v>
      </c>
      <c r="M125" s="35">
        <f t="shared" si="14"/>
        <v>134344.99999999994</v>
      </c>
      <c r="N125" s="36">
        <f t="shared" si="11"/>
        <v>22.409580397514446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1"/>
      <c r="E127" s="21"/>
      <c r="F127" s="25"/>
      <c r="G127" s="21"/>
      <c r="H127" s="21"/>
      <c r="I127" s="21"/>
      <c r="J127" s="25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5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  <row r="1118" spans="1:26" ht="23.1" customHeight="1" x14ac:dyDescent="0.2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45443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2024-06-10T16:08:51Z</dcterms:modified>
</cp:coreProperties>
</file>